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165" windowWidth="14430" windowHeight="12750" tabRatio="447" activeTab="0"/>
  </bookViews>
  <sheets>
    <sheet name="海上出入貨物_2018" sheetId="1" r:id="rId1"/>
  </sheets>
  <externalReferences>
    <externalReference r:id="rId4"/>
  </externalReferences>
  <definedNames>
    <definedName name="HYODAI">#REF!</definedName>
    <definedName name="MEISAI">#REF!</definedName>
    <definedName name="_xlnm.Print_Area" localSheetId="0">'海上出入貨物_2018'!$A$1:$X$57</definedName>
    <definedName name="_xlnm.Print_Titles" localSheetId="0">'海上出入貨物_2018'!$3:$3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<sst xmlns="http://schemas.openxmlformats.org/spreadsheetml/2006/main" count="45" uniqueCount="37">
  <si>
    <t>コンテナ
貨物</t>
  </si>
  <si>
    <t>フェリー
貨物</t>
  </si>
  <si>
    <t>年間計</t>
  </si>
  <si>
    <t>単位：トン</t>
  </si>
  <si>
    <t>バルク
貨物</t>
  </si>
  <si>
    <t>項　目</t>
  </si>
  <si>
    <t>下段：対前年同期比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</si>
  <si>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</si>
  <si>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</si>
  <si>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</si>
  <si>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</si>
  <si>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</si>
  <si>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</si>
  <si>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</si>
  <si>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</si>
  <si>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</si>
  <si>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</si>
  <si>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</si>
  <si>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</si>
  <si>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下半期計
（７～１２月）</t>
  </si>
  <si>
    <t>※表の見方</t>
  </si>
  <si>
    <t>（注２）数値は速報値であるため、将来修正される場合があります。</t>
  </si>
  <si>
    <t>ＣＨＥＣＫ！（上半期＋下半期）</t>
  </si>
  <si>
    <t>外貿貨物 計</t>
  </si>
  <si>
    <t>輸出 計</t>
  </si>
  <si>
    <t>輸入 計</t>
  </si>
  <si>
    <t>内貿貨物 計</t>
  </si>
  <si>
    <t>移出 計</t>
  </si>
  <si>
    <t>移入 計</t>
  </si>
  <si>
    <t>（注１）内貿貨物における”フェリー貨物”とは、カーフェリーにより運送されるバス、トラック、乗用車等を指し、これら車輌の台数をトン換算しているものです。</t>
  </si>
  <si>
    <t>合　計
（内外貿 計）</t>
  </si>
  <si>
    <t>上半期計
（１-６月）</t>
  </si>
  <si>
    <t>１～２月
累　計</t>
  </si>
  <si>
    <t>累計</t>
  </si>
  <si>
    <t>中段：（2017年値）</t>
  </si>
  <si>
    <t>上段：2018年値</t>
  </si>
  <si>
    <t>清水港統計月報　＊海上出入貨物（重量トン）＊　《2018年（平成30年）　確報値》　　※2020年9月修正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</si>
</sst>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\(0,000\)"/>
    <numFmt numFmtId="178" formatCode="\(000\)"/>
    <numFmt numFmtId="179" formatCode="0.0%"/>
    <numFmt numFmtId="180" formatCode="#,##0;[Red]\-#,##0;&quot;- &quot;"/>
    <numFmt numFmtId="181" formatCode="\(0\)"/>
    <numFmt numFmtId="182" formatCode="#,##0;[Red]\-#,##0;&quot;－&quot;"/>
    <numFmt numFmtId="183" formatCode="0_);[Red]\(0\)"/>
    <numFmt numFmtId="184" formatCode="#,##0_ "/>
    <numFmt numFmtId="185" formatCode="#,##0_ ;[Red]\-#,##0\ "/>
    <numFmt numFmtId="186" formatCode="\(0.0%\)"/>
    <numFmt numFmtId="187" formatCode="#,##0_);[Red]\(#,##0\)"/>
    <numFmt numFmtId="188" formatCode="#,##0;[Red]\-#,##0;&quot;(-) &quot;"/>
    <numFmt numFmtId="189" formatCode="#,##0;[Red]\-#,##0;&quot;(-)&quot;"/>
    <numFmt numFmtId="190" formatCode="\(\-\)"/>
    <numFmt numFmtId="191" formatCode="#,##0;&quot;△ &quot;#,##0"/>
    <numFmt numFmtId="192" formatCode="#,##0.0_ 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[=0]&quot;- &quot;;#,###\ "/>
    <numFmt numFmtId="198" formatCode="[=0]&quot;- &quot;;#,##0.0\ "/>
    <numFmt numFmtId="199" formatCode="0.0_ "/>
    <numFmt numFmtId="200" formatCode="#,###"/>
    <numFmt numFmtId="201" formatCode="#,##0;[Red]#,##0"/>
    <numFmt numFmtId="202" formatCode="0_ ;[Red]\-0\ "/>
    <numFmt numFmtId="203" formatCode="mmm\-yyyy"/>
    <numFmt numFmtId="204" formatCode="0_ "/>
    <numFmt numFmtId="205" formatCode="yy\.m\.d"/>
    <numFmt numFmtId="206" formatCode="[$-411]ggge\.m\.d"/>
    <numFmt numFmtId="207" formatCode="[$-411]e\.m\.d"/>
    <numFmt numFmtId="208" formatCode="#,###,###"/>
    <numFmt numFmtId="209" formatCode="[$-411]g&quot; &quot;e/m/d\ &quot;作成&quot;"/>
    <numFmt numFmtId="210" formatCode="0_);\(0\)"/>
    <numFmt numFmtId="211" formatCode="00"/>
    <numFmt numFmtId="212" formatCode="00&quot;0&quot;"/>
    <numFmt numFmtId="213" formatCode="0.0_ ;[Red]\-0.0\ "/>
    <numFmt numFmtId="214" formatCode="000"/>
    <numFmt numFmtId="215" formatCode="0.00_ "/>
    <numFmt numFmtId="216" formatCode="0.000_ "/>
    <numFmt numFmtId="217" formatCode="#,##0.000_ ;[Red]\-#,##0.000\ "/>
    <numFmt numFmtId="218" formatCode="#,##0.0_ ;[Red]\-#,##0.0\ "/>
    <numFmt numFmtId="219" formatCode="#,##0.000;[Red]\-#,##0.000"/>
    <numFmt numFmtId="220" formatCode="#,##0.000_ "/>
    <numFmt numFmtId="221" formatCode="#,##0.000000000000000_ ;[Red]\-#,##0.000000000000000\ "/>
    <numFmt numFmtId="222" formatCode="#,##0.0;[Red]\-#,##0.0"/>
    <numFmt numFmtId="223" formatCode="yyyy&quot;年&quot;m&quot;月&quot;;@"/>
    <numFmt numFmtId="224" formatCode="&quot;平&quot;&quot;成&quot;&quot;年&quot;m&quot;月&quot;"/>
    <numFmt numFmtId="225" formatCode="&quot;平&quot;&quot;成&quot;yy&quot;年&quot;m&quot;月&quot;"/>
    <numFmt numFmtId="226" formatCode="#,##0_);\(#,##0\)"/>
    <numFmt numFmtId="227" formatCode="\(#,##0\)"/>
    <numFmt numFmtId="228" formatCode="\(\,000\)"/>
    <numFmt numFmtId="229" formatCode="\(#,###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3.5"/>
      <name val="System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b/>
      <i/>
      <sz val="10"/>
      <color indexed="48"/>
      <name val="ＭＳ Ｐ明朝"/>
      <family val="1"/>
    </font>
    <font>
      <b/>
      <sz val="14"/>
      <name val="ＭＳ Ｐ明朝"/>
      <family val="1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明朝"/>
      <family val="1"/>
    </font>
    <font>
      <sz val="11"/>
      <color indexed="22"/>
      <name val="ＭＳ Ｐ明朝"/>
      <family val="1"/>
    </font>
    <font>
      <sz val="8"/>
      <color indexed="22"/>
      <name val="ＭＳ Ｐ明朝"/>
      <family val="1"/>
    </font>
    <font>
      <b/>
      <sz val="12"/>
      <color indexed="22"/>
      <name val="ＭＳ Ｐ明朝"/>
      <family val="1"/>
    </font>
    <font>
      <sz val="11"/>
      <color indexed="22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1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2" fillId="0" borderId="4" applyNumberFormat="0" applyFill="0" applyAlignment="0" applyProtection="0"/>
    <xf numFmtId="0" fontId="43" fillId="29" borderId="0" applyNumberFormat="0" applyBorder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10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5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3" fillId="0" borderId="0">
      <alignment/>
      <protection/>
    </xf>
    <xf numFmtId="0" fontId="53" fillId="32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63" applyFont="1">
      <alignment/>
      <protection/>
    </xf>
    <xf numFmtId="0" fontId="5" fillId="0" borderId="0" xfId="63" applyFont="1" applyFill="1">
      <alignment/>
      <protection/>
    </xf>
    <xf numFmtId="0" fontId="5" fillId="0" borderId="0" xfId="63" applyFont="1" applyAlignment="1">
      <alignment horizontal="right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0" fillId="0" borderId="11" xfId="51" applyNumberFormat="1" applyFont="1" applyFill="1" applyBorder="1" applyAlignment="1">
      <alignment vertical="center"/>
    </xf>
    <xf numFmtId="0" fontId="10" fillId="0" borderId="0" xfId="63" applyFont="1">
      <alignment/>
      <protection/>
    </xf>
    <xf numFmtId="179" fontId="0" fillId="0" borderId="12" xfId="51" applyNumberFormat="1" applyFont="1" applyFill="1" applyBorder="1" applyAlignment="1">
      <alignment vertical="center"/>
    </xf>
    <xf numFmtId="0" fontId="5" fillId="0" borderId="0" xfId="63" applyFont="1" applyBorder="1">
      <alignment/>
      <protection/>
    </xf>
    <xf numFmtId="187" fontId="0" fillId="0" borderId="13" xfId="51" applyNumberFormat="1" applyFill="1" applyBorder="1" applyAlignment="1">
      <alignment vertical="center"/>
    </xf>
    <xf numFmtId="187" fontId="0" fillId="0" borderId="14" xfId="51" applyNumberFormat="1" applyFill="1" applyBorder="1" applyAlignment="1">
      <alignment vertical="center"/>
    </xf>
    <xf numFmtId="187" fontId="0" fillId="0" borderId="13" xfId="51" applyNumberFormat="1" applyFont="1" applyFill="1" applyBorder="1" applyAlignment="1">
      <alignment vertical="center"/>
    </xf>
    <xf numFmtId="179" fontId="0" fillId="0" borderId="15" xfId="51" applyNumberFormat="1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87" fontId="0" fillId="0" borderId="0" xfId="0" applyNumberFormat="1" applyAlignment="1">
      <alignment vertical="center"/>
    </xf>
    <xf numFmtId="187" fontId="0" fillId="0" borderId="0" xfId="0" applyNumberFormat="1" applyBorder="1" applyAlignment="1">
      <alignment vertical="center"/>
    </xf>
    <xf numFmtId="187" fontId="0" fillId="35" borderId="14" xfId="51" applyNumberFormat="1" applyFill="1" applyBorder="1" applyAlignment="1">
      <alignment vertical="center"/>
    </xf>
    <xf numFmtId="187" fontId="6" fillId="34" borderId="18" xfId="0" applyNumberFormat="1" applyFont="1" applyFill="1" applyBorder="1" applyAlignment="1">
      <alignment horizontal="center" vertical="center" wrapText="1"/>
    </xf>
    <xf numFmtId="187" fontId="0" fillId="0" borderId="14" xfId="63" applyNumberFormat="1" applyFont="1" applyFill="1" applyBorder="1" applyAlignment="1">
      <alignment horizontal="right" vertical="center"/>
      <protection/>
    </xf>
    <xf numFmtId="187" fontId="0" fillId="0" borderId="14" xfId="51" applyNumberFormat="1" applyFont="1" applyFill="1" applyBorder="1" applyAlignment="1">
      <alignment vertical="center"/>
    </xf>
    <xf numFmtId="179" fontId="0" fillId="0" borderId="18" xfId="51" applyNumberFormat="1" applyFont="1" applyFill="1" applyBorder="1" applyAlignment="1">
      <alignment vertical="center"/>
    </xf>
    <xf numFmtId="179" fontId="0" fillId="0" borderId="19" xfId="51" applyNumberFormat="1" applyFont="1" applyFill="1" applyBorder="1" applyAlignment="1">
      <alignment vertical="center"/>
    </xf>
    <xf numFmtId="187" fontId="0" fillId="0" borderId="14" xfId="0" applyNumberFormat="1" applyFont="1" applyFill="1" applyBorder="1" applyAlignment="1">
      <alignment horizontal="right" vertical="center" shrinkToFit="1"/>
    </xf>
    <xf numFmtId="0" fontId="9" fillId="33" borderId="16" xfId="63" applyFont="1" applyFill="1" applyBorder="1" applyAlignment="1">
      <alignment horizontal="center" vertical="center" wrapText="1"/>
      <protection/>
    </xf>
    <xf numFmtId="187" fontId="0" fillId="0" borderId="20" xfId="51" applyNumberFormat="1" applyFont="1" applyFill="1" applyBorder="1" applyAlignment="1">
      <alignment vertical="center"/>
    </xf>
    <xf numFmtId="187" fontId="0" fillId="0" borderId="21" xfId="51" applyNumberFormat="1" applyFont="1" applyFill="1" applyBorder="1" applyAlignment="1">
      <alignment vertical="center"/>
    </xf>
    <xf numFmtId="187" fontId="0" fillId="0" borderId="18" xfId="51" applyNumberFormat="1" applyFont="1" applyFill="1" applyBorder="1" applyAlignment="1">
      <alignment vertical="center"/>
    </xf>
    <xf numFmtId="0" fontId="15" fillId="0" borderId="0" xfId="63" applyFont="1" applyFill="1" applyAlignment="1">
      <alignment horizontal="left"/>
      <protection/>
    </xf>
    <xf numFmtId="0" fontId="14" fillId="0" borderId="0" xfId="63" applyFont="1" applyFill="1">
      <alignment/>
      <protection/>
    </xf>
    <xf numFmtId="0" fontId="16" fillId="0" borderId="16" xfId="0" applyFont="1" applyFill="1" applyBorder="1" applyAlignment="1">
      <alignment horizontal="center" vertical="center"/>
    </xf>
    <xf numFmtId="177" fontId="17" fillId="0" borderId="14" xfId="51" applyNumberFormat="1" applyFont="1" applyFill="1" applyBorder="1" applyAlignment="1">
      <alignment vertical="center"/>
    </xf>
    <xf numFmtId="179" fontId="17" fillId="0" borderId="22" xfId="51" applyNumberFormat="1" applyFont="1" applyFill="1" applyBorder="1" applyAlignment="1">
      <alignment vertical="center"/>
    </xf>
    <xf numFmtId="179" fontId="17" fillId="0" borderId="14" xfId="51" applyNumberFormat="1" applyFont="1" applyFill="1" applyBorder="1" applyAlignment="1">
      <alignment vertical="center"/>
    </xf>
    <xf numFmtId="179" fontId="17" fillId="0" borderId="12" xfId="51" applyNumberFormat="1" applyFont="1" applyFill="1" applyBorder="1" applyAlignment="1">
      <alignment vertical="center"/>
    </xf>
    <xf numFmtId="179" fontId="17" fillId="0" borderId="15" xfId="51" applyNumberFormat="1" applyFont="1" applyFill="1" applyBorder="1" applyAlignment="1">
      <alignment vertical="center"/>
    </xf>
    <xf numFmtId="177" fontId="17" fillId="0" borderId="14" xfId="51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187" fontId="17" fillId="0" borderId="13" xfId="0" applyNumberFormat="1" applyFont="1" applyFill="1" applyBorder="1" applyAlignment="1">
      <alignment horizontal="right" vertical="center" shrinkToFit="1"/>
    </xf>
    <xf numFmtId="187" fontId="17" fillId="0" borderId="14" xfId="51" applyNumberFormat="1" applyFont="1" applyFill="1" applyBorder="1" applyAlignment="1">
      <alignment vertical="center"/>
    </xf>
    <xf numFmtId="187" fontId="17" fillId="0" borderId="13" xfId="51" applyNumberFormat="1" applyFont="1" applyFill="1" applyBorder="1" applyAlignment="1">
      <alignment vertical="center"/>
    </xf>
    <xf numFmtId="187" fontId="17" fillId="0" borderId="14" xfId="0" applyNumberFormat="1" applyFont="1" applyFill="1" applyBorder="1" applyAlignment="1">
      <alignment horizontal="right" vertical="center" shrinkToFit="1"/>
    </xf>
    <xf numFmtId="187" fontId="17" fillId="0" borderId="23" xfId="0" applyNumberFormat="1" applyFont="1" applyFill="1" applyBorder="1" applyAlignment="1">
      <alignment horizontal="right" vertical="center" shrinkToFit="1"/>
    </xf>
    <xf numFmtId="187" fontId="0" fillId="0" borderId="20" xfId="0" applyNumberFormat="1" applyFont="1" applyFill="1" applyBorder="1" applyAlignment="1">
      <alignment horizontal="right" vertical="center" shrinkToFit="1"/>
    </xf>
    <xf numFmtId="0" fontId="18" fillId="0" borderId="0" xfId="63" applyFont="1">
      <alignment/>
      <protection/>
    </xf>
    <xf numFmtId="187" fontId="20" fillId="0" borderId="14" xfId="51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9" fillId="33" borderId="16" xfId="0" applyFont="1" applyFill="1" applyBorder="1" applyAlignment="1">
      <alignment horizontal="center" vertical="center"/>
    </xf>
    <xf numFmtId="187" fontId="20" fillId="0" borderId="13" xfId="0" applyNumberFormat="1" applyFont="1" applyBorder="1" applyAlignment="1">
      <alignment horizontal="right" vertical="center" shrinkToFit="1"/>
    </xf>
    <xf numFmtId="179" fontId="20" fillId="0" borderId="22" xfId="51" applyNumberFormat="1" applyFont="1" applyBorder="1" applyAlignment="1">
      <alignment vertical="center"/>
    </xf>
    <xf numFmtId="179" fontId="20" fillId="0" borderId="14" xfId="51" applyNumberFormat="1" applyFont="1" applyFill="1" applyBorder="1" applyAlignment="1">
      <alignment vertical="center"/>
    </xf>
    <xf numFmtId="187" fontId="20" fillId="34" borderId="13" xfId="51" applyNumberFormat="1" applyFont="1" applyFill="1" applyBorder="1" applyAlignment="1">
      <alignment vertical="center"/>
    </xf>
    <xf numFmtId="179" fontId="20" fillId="34" borderId="12" xfId="51" applyNumberFormat="1" applyFont="1" applyFill="1" applyBorder="1" applyAlignment="1">
      <alignment vertical="center"/>
    </xf>
    <xf numFmtId="187" fontId="20" fillId="0" borderId="14" xfId="63" applyNumberFormat="1" applyFont="1" applyFill="1" applyBorder="1" applyAlignment="1">
      <alignment horizontal="right" vertical="center"/>
      <protection/>
    </xf>
    <xf numFmtId="187" fontId="20" fillId="0" borderId="13" xfId="0" applyNumberFormat="1" applyFont="1" applyFill="1" applyBorder="1" applyAlignment="1">
      <alignment horizontal="right" vertical="center" shrinkToFit="1"/>
    </xf>
    <xf numFmtId="187" fontId="20" fillId="35" borderId="13" xfId="51" applyNumberFormat="1" applyFont="1" applyFill="1" applyBorder="1" applyAlignment="1">
      <alignment vertical="center"/>
    </xf>
    <xf numFmtId="179" fontId="20" fillId="35" borderId="12" xfId="51" applyNumberFormat="1" applyFont="1" applyFill="1" applyBorder="1" applyAlignment="1">
      <alignment vertical="center"/>
    </xf>
    <xf numFmtId="187" fontId="20" fillId="35" borderId="14" xfId="51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187" fontId="0" fillId="36" borderId="14" xfId="63" applyNumberFormat="1" applyFont="1" applyFill="1" applyBorder="1" applyAlignment="1">
      <alignment horizontal="right" vertical="center"/>
      <protection/>
    </xf>
    <xf numFmtId="0" fontId="0" fillId="0" borderId="24" xfId="0" applyBorder="1" applyAlignment="1">
      <alignment vertical="center"/>
    </xf>
    <xf numFmtId="0" fontId="5" fillId="0" borderId="25" xfId="63" applyFont="1" applyBorder="1">
      <alignment/>
      <protection/>
    </xf>
    <xf numFmtId="0" fontId="5" fillId="0" borderId="26" xfId="63" applyFont="1" applyBorder="1">
      <alignment/>
      <protection/>
    </xf>
    <xf numFmtId="0" fontId="0" fillId="0" borderId="0" xfId="0" applyBorder="1" applyAlignment="1">
      <alignment/>
    </xf>
    <xf numFmtId="187" fontId="0" fillId="0" borderId="24" xfId="0" applyNumberFormat="1" applyFont="1" applyFill="1" applyBorder="1" applyAlignment="1">
      <alignment horizontal="right" vertical="center" shrinkToFit="1"/>
    </xf>
    <xf numFmtId="187" fontId="0" fillId="36" borderId="13" xfId="51" applyNumberFormat="1" applyFont="1" applyFill="1" applyBorder="1" applyAlignment="1">
      <alignment vertical="center"/>
    </xf>
    <xf numFmtId="187" fontId="0" fillId="36" borderId="23" xfId="51" applyNumberFormat="1" applyFont="1" applyFill="1" applyBorder="1" applyAlignment="1">
      <alignment vertical="center"/>
    </xf>
    <xf numFmtId="187" fontId="0" fillId="36" borderId="14" xfId="51" applyNumberFormat="1" applyFont="1" applyFill="1" applyBorder="1" applyAlignment="1">
      <alignment vertical="center"/>
    </xf>
    <xf numFmtId="229" fontId="20" fillId="0" borderId="14" xfId="51" applyNumberFormat="1" applyFont="1" applyBorder="1" applyAlignment="1">
      <alignment vertical="center"/>
    </xf>
    <xf numFmtId="229" fontId="20" fillId="0" borderId="14" xfId="51" applyNumberFormat="1" applyFont="1" applyFill="1" applyBorder="1" applyAlignment="1">
      <alignment vertical="center"/>
    </xf>
    <xf numFmtId="229" fontId="20" fillId="34" borderId="14" xfId="51" applyNumberFormat="1" applyFont="1" applyFill="1" applyBorder="1" applyAlignment="1">
      <alignment vertical="center"/>
    </xf>
    <xf numFmtId="229" fontId="0" fillId="0" borderId="14" xfId="51" applyNumberFormat="1" applyFont="1" applyBorder="1" applyAlignment="1">
      <alignment horizontal="right"/>
    </xf>
    <xf numFmtId="229" fontId="0" fillId="0" borderId="18" xfId="51" applyNumberFormat="1" applyFont="1" applyBorder="1" applyAlignment="1">
      <alignment horizontal="right"/>
    </xf>
    <xf numFmtId="229" fontId="0" fillId="0" borderId="27" xfId="51" applyNumberFormat="1" applyFont="1" applyBorder="1" applyAlignment="1">
      <alignment horizontal="right"/>
    </xf>
    <xf numFmtId="229" fontId="20" fillId="0" borderId="28" xfId="51" applyNumberFormat="1" applyFont="1" applyFill="1" applyBorder="1" applyAlignment="1">
      <alignment vertical="center"/>
    </xf>
    <xf numFmtId="229" fontId="20" fillId="35" borderId="14" xfId="51" applyNumberFormat="1" applyFont="1" applyFill="1" applyBorder="1" applyAlignment="1">
      <alignment vertical="center"/>
    </xf>
    <xf numFmtId="229" fontId="0" fillId="36" borderId="14" xfId="51" applyNumberFormat="1" applyFont="1" applyFill="1" applyBorder="1" applyAlignment="1">
      <alignment horizontal="right"/>
    </xf>
    <xf numFmtId="187" fontId="0" fillId="0" borderId="13" xfId="51" applyNumberFormat="1" applyBorder="1" applyAlignment="1">
      <alignment vertical="center"/>
    </xf>
    <xf numFmtId="187" fontId="0" fillId="0" borderId="29" xfId="51" applyNumberFormat="1" applyFont="1" applyBorder="1" applyAlignment="1">
      <alignment vertical="center"/>
    </xf>
    <xf numFmtId="187" fontId="0" fillId="0" borderId="30" xfId="0" applyNumberFormat="1" applyFont="1" applyBorder="1" applyAlignment="1">
      <alignment horizontal="right" vertical="center" shrinkToFit="1"/>
    </xf>
    <xf numFmtId="187" fontId="0" fillId="0" borderId="13" xfId="0" applyNumberFormat="1" applyFont="1" applyBorder="1" applyAlignment="1">
      <alignment horizontal="right" vertical="center" shrinkToFit="1"/>
    </xf>
    <xf numFmtId="187" fontId="0" fillId="0" borderId="31" xfId="0" applyNumberFormat="1" applyFont="1" applyBorder="1" applyAlignment="1">
      <alignment horizontal="right" vertical="center" shrinkToFit="1"/>
    </xf>
    <xf numFmtId="229" fontId="0" fillId="0" borderId="14" xfId="51" applyNumberFormat="1" applyBorder="1" applyAlignment="1">
      <alignment vertical="center"/>
    </xf>
    <xf numFmtId="229" fontId="0" fillId="0" borderId="28" xfId="51" applyNumberFormat="1" applyFont="1" applyBorder="1" applyAlignment="1">
      <alignment vertical="center"/>
    </xf>
    <xf numFmtId="229" fontId="0" fillId="0" borderId="0" xfId="51" applyNumberFormat="1" applyFont="1" applyBorder="1" applyAlignment="1">
      <alignment vertical="center"/>
    </xf>
    <xf numFmtId="229" fontId="0" fillId="0" borderId="14" xfId="51" applyNumberFormat="1" applyFont="1" applyBorder="1" applyAlignment="1">
      <alignment vertical="center"/>
    </xf>
    <xf numFmtId="229" fontId="0" fillId="0" borderId="27" xfId="51" applyNumberFormat="1" applyFont="1" applyBorder="1" applyAlignment="1">
      <alignment vertical="center"/>
    </xf>
    <xf numFmtId="177" fontId="0" fillId="0" borderId="14" xfId="51" applyNumberFormat="1" applyFont="1" applyBorder="1" applyAlignment="1">
      <alignment vertical="center"/>
    </xf>
    <xf numFmtId="179" fontId="0" fillId="0" borderId="22" xfId="51" applyNumberFormat="1" applyFont="1" applyBorder="1" applyAlignment="1">
      <alignment vertical="center"/>
    </xf>
    <xf numFmtId="179" fontId="0" fillId="0" borderId="32" xfId="51" applyNumberFormat="1" applyFont="1" applyBorder="1" applyAlignment="1">
      <alignment vertical="center"/>
    </xf>
    <xf numFmtId="187" fontId="0" fillId="0" borderId="27" xfId="51" applyNumberFormat="1" applyFont="1" applyFill="1" applyBorder="1" applyAlignment="1">
      <alignment vertical="center"/>
    </xf>
    <xf numFmtId="229" fontId="0" fillId="0" borderId="14" xfId="51" applyNumberFormat="1" applyFill="1" applyBorder="1" applyAlignment="1">
      <alignment vertical="center"/>
    </xf>
    <xf numFmtId="229" fontId="0" fillId="0" borderId="14" xfId="51" applyNumberFormat="1" applyFont="1" applyFill="1" applyBorder="1" applyAlignment="1">
      <alignment vertical="center"/>
    </xf>
    <xf numFmtId="229" fontId="0" fillId="0" borderId="27" xfId="51" applyNumberFormat="1" applyFont="1" applyFill="1" applyBorder="1" applyAlignment="1">
      <alignment vertical="center"/>
    </xf>
    <xf numFmtId="177" fontId="0" fillId="0" borderId="14" xfId="51" applyNumberFormat="1" applyFont="1" applyFill="1" applyBorder="1" applyAlignment="1">
      <alignment vertical="center"/>
    </xf>
    <xf numFmtId="179" fontId="0" fillId="0" borderId="14" xfId="51" applyNumberFormat="1" applyFont="1" applyFill="1" applyBorder="1" applyAlignment="1">
      <alignment vertical="center"/>
    </xf>
    <xf numFmtId="179" fontId="0" fillId="0" borderId="27" xfId="51" applyNumberFormat="1" applyFont="1" applyFill="1" applyBorder="1" applyAlignment="1">
      <alignment vertical="center"/>
    </xf>
    <xf numFmtId="187" fontId="0" fillId="34" borderId="13" xfId="51" applyNumberFormat="1" applyFill="1" applyBorder="1" applyAlignment="1">
      <alignment vertical="center"/>
    </xf>
    <xf numFmtId="187" fontId="0" fillId="34" borderId="13" xfId="51" applyNumberFormat="1" applyFont="1" applyFill="1" applyBorder="1" applyAlignment="1">
      <alignment vertical="center"/>
    </xf>
    <xf numFmtId="187" fontId="0" fillId="34" borderId="31" xfId="51" applyNumberFormat="1" applyFont="1" applyFill="1" applyBorder="1" applyAlignment="1">
      <alignment vertical="center"/>
    </xf>
    <xf numFmtId="229" fontId="0" fillId="34" borderId="14" xfId="51" applyNumberFormat="1" applyFill="1" applyBorder="1" applyAlignment="1">
      <alignment vertical="center"/>
    </xf>
    <xf numFmtId="229" fontId="0" fillId="34" borderId="14" xfId="51" applyNumberFormat="1" applyFont="1" applyFill="1" applyBorder="1" applyAlignment="1">
      <alignment vertical="center"/>
    </xf>
    <xf numFmtId="229" fontId="0" fillId="34" borderId="27" xfId="51" applyNumberFormat="1" applyFont="1" applyFill="1" applyBorder="1" applyAlignment="1">
      <alignment vertical="center"/>
    </xf>
    <xf numFmtId="177" fontId="0" fillId="34" borderId="14" xfId="51" applyNumberFormat="1" applyFont="1" applyFill="1" applyBorder="1" applyAlignment="1">
      <alignment vertical="center"/>
    </xf>
    <xf numFmtId="179" fontId="0" fillId="34" borderId="12" xfId="51" applyNumberFormat="1" applyFill="1" applyBorder="1" applyAlignment="1">
      <alignment vertical="center"/>
    </xf>
    <xf numFmtId="179" fontId="0" fillId="34" borderId="12" xfId="51" applyNumberFormat="1" applyFont="1" applyFill="1" applyBorder="1" applyAlignment="1">
      <alignment vertical="center"/>
    </xf>
    <xf numFmtId="179" fontId="0" fillId="34" borderId="33" xfId="51" applyNumberFormat="1" applyFont="1" applyFill="1" applyBorder="1" applyAlignment="1">
      <alignment vertical="center"/>
    </xf>
    <xf numFmtId="187" fontId="0" fillId="0" borderId="31" xfId="0" applyNumberFormat="1" applyFont="1" applyFill="1" applyBorder="1" applyAlignment="1">
      <alignment horizontal="right" vertical="center" shrinkToFit="1"/>
    </xf>
    <xf numFmtId="187" fontId="0" fillId="0" borderId="13" xfId="0" applyNumberFormat="1" applyFont="1" applyFill="1" applyBorder="1" applyAlignment="1">
      <alignment horizontal="right" vertical="center" shrinkToFit="1"/>
    </xf>
    <xf numFmtId="177" fontId="0" fillId="0" borderId="18" xfId="51" applyNumberFormat="1" applyFont="1" applyFill="1" applyBorder="1" applyAlignment="1">
      <alignment vertical="center"/>
    </xf>
    <xf numFmtId="179" fontId="0" fillId="36" borderId="15" xfId="51" applyNumberFormat="1" applyFont="1" applyFill="1" applyBorder="1" applyAlignment="1">
      <alignment vertical="center"/>
    </xf>
    <xf numFmtId="179" fontId="0" fillId="0" borderId="34" xfId="51" applyNumberFormat="1" applyFont="1" applyFill="1" applyBorder="1" applyAlignment="1">
      <alignment vertical="center"/>
    </xf>
    <xf numFmtId="187" fontId="0" fillId="0" borderId="27" xfId="0" applyNumberFormat="1" applyFont="1" applyFill="1" applyBorder="1" applyAlignment="1">
      <alignment horizontal="right" vertical="center" shrinkToFit="1"/>
    </xf>
    <xf numFmtId="179" fontId="0" fillId="0" borderId="33" xfId="51" applyNumberFormat="1" applyFont="1" applyFill="1" applyBorder="1" applyAlignment="1">
      <alignment vertical="center"/>
    </xf>
    <xf numFmtId="187" fontId="0" fillId="34" borderId="20" xfId="51" applyNumberFormat="1" applyFont="1" applyFill="1" applyBorder="1" applyAlignment="1">
      <alignment vertical="center"/>
    </xf>
    <xf numFmtId="229" fontId="0" fillId="34" borderId="18" xfId="51" applyNumberFormat="1" applyFont="1" applyFill="1" applyBorder="1" applyAlignment="1">
      <alignment vertical="center"/>
    </xf>
    <xf numFmtId="187" fontId="0" fillId="0" borderId="29" xfId="51" applyNumberFormat="1" applyFont="1" applyFill="1" applyBorder="1" applyAlignment="1">
      <alignment vertical="center"/>
    </xf>
    <xf numFmtId="229" fontId="0" fillId="0" borderId="28" xfId="51" applyNumberFormat="1" applyFont="1" applyFill="1" applyBorder="1" applyAlignment="1">
      <alignment vertical="center"/>
    </xf>
    <xf numFmtId="229" fontId="0" fillId="0" borderId="0" xfId="51" applyNumberFormat="1" applyFont="1" applyFill="1" applyBorder="1" applyAlignment="1">
      <alignment vertical="center"/>
    </xf>
    <xf numFmtId="187" fontId="0" fillId="35" borderId="13" xfId="51" applyNumberFormat="1" applyFill="1" applyBorder="1" applyAlignment="1">
      <alignment vertical="center"/>
    </xf>
    <xf numFmtId="187" fontId="0" fillId="35" borderId="13" xfId="51" applyNumberFormat="1" applyFont="1" applyFill="1" applyBorder="1" applyAlignment="1">
      <alignment vertical="center"/>
    </xf>
    <xf numFmtId="187" fontId="0" fillId="35" borderId="20" xfId="51" applyNumberFormat="1" applyFont="1" applyFill="1" applyBorder="1" applyAlignment="1">
      <alignment vertical="center"/>
    </xf>
    <xf numFmtId="187" fontId="0" fillId="35" borderId="31" xfId="51" applyNumberFormat="1" applyFont="1" applyFill="1" applyBorder="1" applyAlignment="1">
      <alignment vertical="center"/>
    </xf>
    <xf numFmtId="229" fontId="0" fillId="35" borderId="14" xfId="51" applyNumberFormat="1" applyFill="1" applyBorder="1" applyAlignment="1">
      <alignment vertical="center"/>
    </xf>
    <xf numFmtId="229" fontId="0" fillId="35" borderId="14" xfId="51" applyNumberFormat="1" applyFont="1" applyFill="1" applyBorder="1" applyAlignment="1">
      <alignment vertical="center"/>
    </xf>
    <xf numFmtId="229" fontId="0" fillId="35" borderId="18" xfId="51" applyNumberFormat="1" applyFont="1" applyFill="1" applyBorder="1" applyAlignment="1">
      <alignment vertical="center"/>
    </xf>
    <xf numFmtId="229" fontId="0" fillId="35" borderId="27" xfId="51" applyNumberFormat="1" applyFont="1" applyFill="1" applyBorder="1" applyAlignment="1">
      <alignment vertical="center"/>
    </xf>
    <xf numFmtId="177" fontId="0" fillId="35" borderId="14" xfId="51" applyNumberFormat="1" applyFont="1" applyFill="1" applyBorder="1" applyAlignment="1">
      <alignment vertical="center"/>
    </xf>
    <xf numFmtId="179" fontId="0" fillId="35" borderId="12" xfId="51" applyNumberFormat="1" applyFill="1" applyBorder="1" applyAlignment="1">
      <alignment vertical="center"/>
    </xf>
    <xf numFmtId="179" fontId="0" fillId="35" borderId="12" xfId="51" applyNumberFormat="1" applyFont="1" applyFill="1" applyBorder="1" applyAlignment="1">
      <alignment vertical="center"/>
    </xf>
    <xf numFmtId="179" fontId="0" fillId="35" borderId="33" xfId="51" applyNumberFormat="1" applyFont="1" applyFill="1" applyBorder="1" applyAlignment="1">
      <alignment vertical="center"/>
    </xf>
    <xf numFmtId="187" fontId="0" fillId="0" borderId="35" xfId="0" applyNumberFormat="1" applyFont="1" applyFill="1" applyBorder="1" applyAlignment="1">
      <alignment horizontal="right" vertical="center" shrinkToFit="1"/>
    </xf>
    <xf numFmtId="187" fontId="0" fillId="0" borderId="23" xfId="0" applyNumberFormat="1" applyFont="1" applyFill="1" applyBorder="1" applyAlignment="1">
      <alignment horizontal="right" vertical="center" shrinkToFit="1"/>
    </xf>
    <xf numFmtId="177" fontId="0" fillId="0" borderId="14" xfId="51" applyNumberFormat="1" applyFont="1" applyFill="1" applyBorder="1" applyAlignment="1">
      <alignment horizontal="right" vertical="center"/>
    </xf>
    <xf numFmtId="177" fontId="0" fillId="0" borderId="18" xfId="51" applyNumberFormat="1" applyFont="1" applyFill="1" applyBorder="1" applyAlignment="1">
      <alignment horizontal="right" vertical="center"/>
    </xf>
    <xf numFmtId="187" fontId="0" fillId="35" borderId="14" xfId="51" applyNumberFormat="1" applyFont="1" applyFill="1" applyBorder="1" applyAlignment="1">
      <alignment vertical="center"/>
    </xf>
    <xf numFmtId="187" fontId="0" fillId="35" borderId="18" xfId="51" applyNumberFormat="1" applyFont="1" applyFill="1" applyBorder="1" applyAlignment="1">
      <alignment vertical="center"/>
    </xf>
    <xf numFmtId="187" fontId="0" fillId="35" borderId="27" xfId="51" applyNumberFormat="1" applyFont="1" applyFill="1" applyBorder="1" applyAlignment="1">
      <alignment vertical="center"/>
    </xf>
    <xf numFmtId="179" fontId="0" fillId="36" borderId="14" xfId="51" applyNumberFormat="1" applyFont="1" applyFill="1" applyBorder="1" applyAlignment="1">
      <alignment vertical="center"/>
    </xf>
    <xf numFmtId="179" fontId="0" fillId="0" borderId="32" xfId="51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79" fontId="0" fillId="34" borderId="11" xfId="51" applyNumberFormat="1" applyFont="1" applyFill="1" applyBorder="1" applyAlignment="1">
      <alignment vertical="center"/>
    </xf>
    <xf numFmtId="187" fontId="0" fillId="0" borderId="36" xfId="0" applyNumberFormat="1" applyFont="1" applyFill="1" applyBorder="1" applyAlignment="1">
      <alignment horizontal="right" vertical="center" shrinkToFit="1"/>
    </xf>
    <xf numFmtId="229" fontId="0" fillId="0" borderId="18" xfId="51" applyNumberFormat="1" applyFont="1" applyFill="1" applyBorder="1" applyAlignment="1">
      <alignment vertical="center"/>
    </xf>
    <xf numFmtId="179" fontId="0" fillId="0" borderId="24" xfId="51" applyNumberFormat="1" applyFont="1" applyFill="1" applyBorder="1" applyAlignment="1">
      <alignment vertical="center"/>
    </xf>
    <xf numFmtId="187" fontId="0" fillId="0" borderId="37" xfId="0" applyNumberFormat="1" applyFont="1" applyFill="1" applyBorder="1" applyAlignment="1">
      <alignment horizontal="right" vertical="center" shrinkToFit="1"/>
    </xf>
    <xf numFmtId="179" fontId="0" fillId="0" borderId="38" xfId="51" applyNumberFormat="1" applyFont="1" applyFill="1" applyBorder="1" applyAlignment="1">
      <alignment vertical="center"/>
    </xf>
    <xf numFmtId="179" fontId="0" fillId="0" borderId="39" xfId="51" applyNumberFormat="1" applyFont="1" applyFill="1" applyBorder="1" applyAlignment="1">
      <alignment vertical="center"/>
    </xf>
    <xf numFmtId="229" fontId="0" fillId="0" borderId="24" xfId="51" applyNumberFormat="1" applyFont="1" applyFill="1" applyBorder="1" applyAlignment="1">
      <alignment vertical="center"/>
    </xf>
    <xf numFmtId="179" fontId="0" fillId="35" borderId="11" xfId="51" applyNumberFormat="1" applyFont="1" applyFill="1" applyBorder="1" applyAlignment="1">
      <alignment vertical="center"/>
    </xf>
    <xf numFmtId="179" fontId="0" fillId="0" borderId="40" xfId="51" applyNumberFormat="1" applyFont="1" applyFill="1" applyBorder="1" applyAlignment="1">
      <alignment vertical="center"/>
    </xf>
    <xf numFmtId="187" fontId="0" fillId="0" borderId="20" xfId="0" applyNumberFormat="1" applyFont="1" applyBorder="1" applyAlignment="1">
      <alignment horizontal="right" vertical="center" shrinkToFit="1"/>
    </xf>
    <xf numFmtId="0" fontId="6" fillId="33" borderId="41" xfId="0" applyFont="1" applyFill="1" applyBorder="1" applyAlignment="1">
      <alignment horizontal="center" vertical="center"/>
    </xf>
    <xf numFmtId="229" fontId="0" fillId="0" borderId="18" xfId="51" applyNumberFormat="1" applyFont="1" applyBorder="1" applyAlignment="1">
      <alignment vertical="center"/>
    </xf>
    <xf numFmtId="179" fontId="0" fillId="0" borderId="42" xfId="51" applyNumberFormat="1" applyFont="1" applyBorder="1" applyAlignment="1">
      <alignment vertical="center"/>
    </xf>
    <xf numFmtId="187" fontId="0" fillId="0" borderId="18" xfId="63" applyNumberFormat="1" applyFont="1" applyFill="1" applyBorder="1" applyAlignment="1">
      <alignment horizontal="right" vertical="center"/>
      <protection/>
    </xf>
    <xf numFmtId="0" fontId="8" fillId="33" borderId="43" xfId="0" applyFont="1" applyFill="1" applyBorder="1" applyAlignment="1">
      <alignment horizontal="center" vertical="center"/>
    </xf>
    <xf numFmtId="187" fontId="0" fillId="0" borderId="36" xfId="0" applyNumberFormat="1" applyFont="1" applyBorder="1" applyAlignment="1">
      <alignment horizontal="right" vertical="center" shrinkToFit="1"/>
    </xf>
    <xf numFmtId="229" fontId="0" fillId="0" borderId="24" xfId="51" applyNumberFormat="1" applyFont="1" applyBorder="1" applyAlignment="1">
      <alignment vertical="center"/>
    </xf>
    <xf numFmtId="179" fontId="0" fillId="0" borderId="40" xfId="51" applyNumberFormat="1" applyFont="1" applyBorder="1" applyAlignment="1">
      <alignment vertical="center"/>
    </xf>
    <xf numFmtId="187" fontId="0" fillId="0" borderId="24" xfId="51" applyNumberFormat="1" applyFont="1" applyFill="1" applyBorder="1" applyAlignment="1">
      <alignment vertical="center"/>
    </xf>
    <xf numFmtId="187" fontId="0" fillId="34" borderId="36" xfId="51" applyNumberFormat="1" applyFont="1" applyFill="1" applyBorder="1" applyAlignment="1">
      <alignment vertical="center"/>
    </xf>
    <xf numFmtId="229" fontId="0" fillId="34" borderId="24" xfId="51" applyNumberFormat="1" applyFont="1" applyFill="1" applyBorder="1" applyAlignment="1">
      <alignment vertical="center"/>
    </xf>
    <xf numFmtId="179" fontId="0" fillId="34" borderId="39" xfId="51" applyNumberFormat="1" applyFont="1" applyFill="1" applyBorder="1" applyAlignment="1">
      <alignment vertical="center"/>
    </xf>
    <xf numFmtId="229" fontId="0" fillId="0" borderId="24" xfId="51" applyNumberFormat="1" applyFont="1" applyBorder="1" applyAlignment="1">
      <alignment horizontal="right"/>
    </xf>
    <xf numFmtId="187" fontId="0" fillId="35" borderId="36" xfId="51" applyNumberFormat="1" applyFont="1" applyFill="1" applyBorder="1" applyAlignment="1">
      <alignment vertical="center"/>
    </xf>
    <xf numFmtId="229" fontId="0" fillId="35" borderId="24" xfId="51" applyNumberFormat="1" applyFont="1" applyFill="1" applyBorder="1" applyAlignment="1">
      <alignment vertical="center"/>
    </xf>
    <xf numFmtId="179" fontId="0" fillId="35" borderId="39" xfId="51" applyNumberFormat="1" applyFont="1" applyFill="1" applyBorder="1" applyAlignment="1">
      <alignment vertical="center"/>
    </xf>
    <xf numFmtId="187" fontId="0" fillId="35" borderId="24" xfId="51" applyNumberFormat="1" applyFont="1" applyFill="1" applyBorder="1" applyAlignment="1">
      <alignment vertical="center"/>
    </xf>
    <xf numFmtId="187" fontId="0" fillId="0" borderId="23" xfId="51" applyNumberFormat="1" applyFont="1" applyFill="1" applyBorder="1" applyAlignment="1">
      <alignment vertical="center"/>
    </xf>
    <xf numFmtId="187" fontId="0" fillId="0" borderId="13" xfId="63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187" fontId="0" fillId="0" borderId="13" xfId="51" applyNumberFormat="1" applyFont="1" applyBorder="1" applyAlignment="1">
      <alignment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</cellXfs>
  <cellStyles count="53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oft Excel]&#13;&#10;Comment=open=/f を指定すると、ユーザー定義関数を関数貼り付けの一覧に登録することができます。&#13;&#10;Maximized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船種別表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52.20.97\&#28165;&#27700;&#28207;\2005&#33322;&#36335;&#21029;&#21697;&#31278;&#21029;\&#12467;&#12531;&#12486;&#12490;&#36008;&#29289;&#12398;&#33322;&#36335;&#21029;&#21697;&#31278;&#21029;&#34920;&#65288;&#20013;&#20998;&#39006;&#65289;2005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コンテナ貨物の航路別品種別表"/>
      <sheetName val="コンテナ貨物の航路別品種別表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2"/>
    <pageSetUpPr fitToPage="1"/>
  </sheetPr>
  <dimension ref="A1:AK117"/>
  <sheetViews>
    <sheetView showGridLines="0" showZeros="0" tabSelected="1" zoomScaleSheetLayoutView="115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0" sqref="Q20"/>
    </sheetView>
  </sheetViews>
  <sheetFormatPr defaultColWidth="9.00390625" defaultRowHeight="13.5"/>
  <cols>
    <col min="1" max="2" width="4.25390625" style="0" customWidth="1"/>
    <col min="3" max="3" width="15.00390625" style="0" customWidth="1"/>
    <col min="4" max="4" width="10.625" style="0" customWidth="1"/>
    <col min="5" max="5" width="10.625" style="148" customWidth="1"/>
    <col min="6" max="6" width="10.625" style="0" customWidth="1"/>
    <col min="7" max="7" width="11.75390625" style="0" bestFit="1" customWidth="1"/>
    <col min="8" max="13" width="10.625" style="148" customWidth="1"/>
    <col min="14" max="14" width="10.625" style="53" customWidth="1"/>
    <col min="15" max="15" width="10.625" style="148" customWidth="1"/>
    <col min="16" max="17" width="11.75390625" style="148" customWidth="1"/>
    <col min="18" max="18" width="1.625" style="0" hidden="1" customWidth="1"/>
    <col min="19" max="19" width="11.75390625" style="0" hidden="1" customWidth="1"/>
    <col min="20" max="20" width="12.125" style="148" hidden="1" customWidth="1"/>
    <col min="21" max="21" width="10.50390625" style="148" hidden="1" customWidth="1"/>
    <col min="22" max="22" width="2.00390625" style="0" customWidth="1"/>
    <col min="25" max="25" width="4.25390625" style="0" customWidth="1"/>
    <col min="26" max="26" width="11.75390625" style="44" hidden="1" customWidth="1"/>
  </cols>
  <sheetData>
    <row r="1" spans="2:37" s="3" customFormat="1" ht="21" customHeight="1">
      <c r="B1" s="9" t="s">
        <v>36</v>
      </c>
      <c r="C1" s="4"/>
      <c r="N1" s="51"/>
      <c r="P1" s="11"/>
      <c r="Q1" s="11"/>
      <c r="R1" s="2"/>
      <c r="S1" s="11"/>
      <c r="T1" s="11"/>
      <c r="U1" s="11"/>
      <c r="W1" s="11"/>
      <c r="Z1" s="36"/>
      <c r="AH1" s="5"/>
      <c r="AI1" s="5"/>
      <c r="AJ1" s="5"/>
      <c r="AK1" s="5"/>
    </row>
    <row r="2" spans="2:37" s="3" customFormat="1" ht="15.75" customHeight="1" thickBot="1">
      <c r="B2" s="9"/>
      <c r="C2" s="4"/>
      <c r="K2" s="69"/>
      <c r="N2" s="51"/>
      <c r="P2" s="70"/>
      <c r="Q2" s="70"/>
      <c r="R2"/>
      <c r="Z2" s="35" t="s">
        <v>22</v>
      </c>
      <c r="AH2" s="5"/>
      <c r="AI2" s="5"/>
      <c r="AJ2" s="5"/>
      <c r="AK2" s="5"/>
    </row>
    <row r="3" spans="1:26" ht="30" customHeight="1" thickTop="1">
      <c r="A3" s="181" t="s">
        <v>5</v>
      </c>
      <c r="B3" s="182"/>
      <c r="C3" s="182"/>
      <c r="D3" s="16" t="s">
        <v>7</v>
      </c>
      <c r="E3" s="16" t="s">
        <v>8</v>
      </c>
      <c r="F3" s="16" t="s">
        <v>9</v>
      </c>
      <c r="G3" s="16" t="s">
        <v>10</v>
      </c>
      <c r="H3" s="16" t="s">
        <v>11</v>
      </c>
      <c r="I3" s="16" t="s">
        <v>12</v>
      </c>
      <c r="J3" s="16" t="s">
        <v>13</v>
      </c>
      <c r="K3" s="16" t="s">
        <v>14</v>
      </c>
      <c r="L3" s="16" t="s">
        <v>15</v>
      </c>
      <c r="M3" s="16" t="s">
        <v>16</v>
      </c>
      <c r="N3" s="54" t="s">
        <v>17</v>
      </c>
      <c r="O3" s="160" t="s">
        <v>18</v>
      </c>
      <c r="P3" s="164" t="s">
        <v>33</v>
      </c>
      <c r="Q3" s="17" t="s">
        <v>2</v>
      </c>
      <c r="S3" s="31" t="s">
        <v>31</v>
      </c>
      <c r="T3" s="18" t="s">
        <v>19</v>
      </c>
      <c r="U3" s="18" t="s">
        <v>32</v>
      </c>
      <c r="W3" s="71" t="s">
        <v>20</v>
      </c>
      <c r="Z3" s="37" t="s">
        <v>2</v>
      </c>
    </row>
    <row r="4" spans="1:26" s="22" customFormat="1" ht="13.5">
      <c r="A4" s="183" t="s">
        <v>30</v>
      </c>
      <c r="B4" s="184"/>
      <c r="C4" s="184"/>
      <c r="D4" s="85">
        <f aca="true" t="shared" si="0" ref="D4:P4">D7+D28</f>
        <v>1376432</v>
      </c>
      <c r="E4" s="180">
        <f t="shared" si="0"/>
        <v>1575553</v>
      </c>
      <c r="F4" s="86">
        <f t="shared" si="0"/>
        <v>1302548</v>
      </c>
      <c r="G4" s="86">
        <f t="shared" si="0"/>
        <v>1501567</v>
      </c>
      <c r="H4" s="87">
        <f>H7+H28</f>
        <v>1367990</v>
      </c>
      <c r="I4" s="88">
        <f t="shared" si="0"/>
        <v>1293934</v>
      </c>
      <c r="J4" s="87">
        <f t="shared" si="0"/>
        <v>1543229</v>
      </c>
      <c r="K4" s="88">
        <f t="shared" si="0"/>
        <v>1335873</v>
      </c>
      <c r="L4" s="87">
        <f t="shared" si="0"/>
        <v>1374771</v>
      </c>
      <c r="M4" s="88">
        <f t="shared" si="0"/>
        <v>1654996</v>
      </c>
      <c r="N4" s="55">
        <f t="shared" si="0"/>
        <v>1415582</v>
      </c>
      <c r="O4" s="159">
        <f>O7+O28</f>
        <v>1929876</v>
      </c>
      <c r="P4" s="165">
        <f t="shared" si="0"/>
        <v>17672351</v>
      </c>
      <c r="Q4" s="89">
        <f>Q7+Q28</f>
        <v>17672351</v>
      </c>
      <c r="S4" s="88">
        <f aca="true" t="shared" si="1" ref="S4:U5">S7+S28</f>
        <v>17557281</v>
      </c>
      <c r="T4" s="88">
        <f t="shared" si="1"/>
        <v>9254327</v>
      </c>
      <c r="U4" s="88">
        <f t="shared" si="1"/>
        <v>2951985</v>
      </c>
      <c r="W4" s="23" t="s">
        <v>35</v>
      </c>
      <c r="Z4" s="45" t="e">
        <f>Z7+Z28</f>
        <v>#REF!</v>
      </c>
    </row>
    <row r="5" spans="1:26" ht="13.5">
      <c r="A5" s="185"/>
      <c r="B5" s="186"/>
      <c r="C5" s="186"/>
      <c r="D5" s="90">
        <f aca="true" t="shared" si="2" ref="D5:Q5">D8+D29</f>
        <v>1328743</v>
      </c>
      <c r="E5" s="91">
        <f t="shared" si="2"/>
        <v>1414124</v>
      </c>
      <c r="F5" s="92">
        <f t="shared" si="2"/>
        <v>1523639</v>
      </c>
      <c r="G5" s="93">
        <f t="shared" si="2"/>
        <v>1239801</v>
      </c>
      <c r="H5" s="92">
        <f t="shared" si="2"/>
        <v>1174760</v>
      </c>
      <c r="I5" s="93">
        <f t="shared" si="2"/>
        <v>1172147</v>
      </c>
      <c r="J5" s="92">
        <f t="shared" si="2"/>
        <v>1356366</v>
      </c>
      <c r="K5" s="93">
        <f t="shared" si="2"/>
        <v>1291080</v>
      </c>
      <c r="L5" s="92">
        <f t="shared" si="2"/>
        <v>1336364</v>
      </c>
      <c r="M5" s="93">
        <f t="shared" si="2"/>
        <v>1174831</v>
      </c>
      <c r="N5" s="76">
        <f t="shared" si="2"/>
        <v>1496612</v>
      </c>
      <c r="O5" s="161">
        <f t="shared" si="2"/>
        <v>1641692</v>
      </c>
      <c r="P5" s="166">
        <f t="shared" si="2"/>
        <v>16150159</v>
      </c>
      <c r="Q5" s="94">
        <f t="shared" si="2"/>
        <v>16150159</v>
      </c>
      <c r="S5" s="95">
        <f t="shared" si="1"/>
        <v>7853214</v>
      </c>
      <c r="T5" s="95">
        <f t="shared" si="1"/>
        <v>8296945</v>
      </c>
      <c r="U5" s="95">
        <f t="shared" si="1"/>
        <v>2742867</v>
      </c>
      <c r="W5" t="s">
        <v>34</v>
      </c>
      <c r="Z5" s="38" t="e">
        <f>Z8+Z29</f>
        <v>#REF!</v>
      </c>
    </row>
    <row r="6" spans="1:26" ht="14.25" thickBot="1">
      <c r="A6" s="187"/>
      <c r="B6" s="188"/>
      <c r="C6" s="188"/>
      <c r="D6" s="96">
        <f aca="true" t="shared" si="3" ref="D6:Q6">D4/D5</f>
        <v>1.0358903113694673</v>
      </c>
      <c r="E6" s="96">
        <f t="shared" si="3"/>
        <v>1.114154770020168</v>
      </c>
      <c r="F6" s="96">
        <f t="shared" si="3"/>
        <v>0.8548927928465995</v>
      </c>
      <c r="G6" s="96">
        <f t="shared" si="3"/>
        <v>1.211135496745042</v>
      </c>
      <c r="H6" s="96">
        <f t="shared" si="3"/>
        <v>1.164484660696653</v>
      </c>
      <c r="I6" s="96">
        <f t="shared" si="3"/>
        <v>1.1039007906004963</v>
      </c>
      <c r="J6" s="96">
        <f t="shared" si="3"/>
        <v>1.137767387268628</v>
      </c>
      <c r="K6" s="96">
        <f t="shared" si="3"/>
        <v>1.0346942094990241</v>
      </c>
      <c r="L6" s="96">
        <f t="shared" si="3"/>
        <v>1.0287399241524016</v>
      </c>
      <c r="M6" s="96">
        <f t="shared" si="3"/>
        <v>1.4087098484803346</v>
      </c>
      <c r="N6" s="56">
        <f t="shared" si="3"/>
        <v>0.9458577106157107</v>
      </c>
      <c r="O6" s="162">
        <f t="shared" si="3"/>
        <v>1.1755408444458522</v>
      </c>
      <c r="P6" s="167">
        <f t="shared" si="3"/>
        <v>1.0942524466786983</v>
      </c>
      <c r="Q6" s="97">
        <f t="shared" si="3"/>
        <v>1.0942524466786983</v>
      </c>
      <c r="S6" s="96">
        <f>S4/S5</f>
        <v>2.235680958140196</v>
      </c>
      <c r="T6" s="96">
        <f>T4/T5</f>
        <v>1.1153897006669322</v>
      </c>
      <c r="U6" s="96">
        <f>U4/U5</f>
        <v>1.0762406635101156</v>
      </c>
      <c r="W6" t="s">
        <v>6</v>
      </c>
      <c r="Z6" s="39"/>
    </row>
    <row r="7" spans="1:26" s="22" customFormat="1" ht="13.5" customHeight="1" thickTop="1">
      <c r="A7" s="189" t="s">
        <v>23</v>
      </c>
      <c r="B7" s="190"/>
      <c r="C7" s="190"/>
      <c r="D7" s="13">
        <f aca="true" t="shared" si="4" ref="D7:Q7">D10+D19</f>
        <v>939498</v>
      </c>
      <c r="E7" s="27">
        <f t="shared" si="4"/>
        <v>1119037</v>
      </c>
      <c r="F7" s="27">
        <f t="shared" si="4"/>
        <v>845161</v>
      </c>
      <c r="G7" s="27">
        <f t="shared" si="4"/>
        <v>1026891</v>
      </c>
      <c r="H7" s="27">
        <f>H10+H19</f>
        <v>898432</v>
      </c>
      <c r="I7" s="27">
        <f t="shared" si="4"/>
        <v>844879</v>
      </c>
      <c r="J7" s="27">
        <f t="shared" si="4"/>
        <v>962308</v>
      </c>
      <c r="K7" s="27">
        <f t="shared" si="4"/>
        <v>808222</v>
      </c>
      <c r="L7" s="27">
        <f t="shared" si="4"/>
        <v>831094</v>
      </c>
      <c r="M7" s="27">
        <f t="shared" si="4"/>
        <v>1070220</v>
      </c>
      <c r="N7" s="52">
        <f t="shared" si="4"/>
        <v>827368</v>
      </c>
      <c r="O7" s="34">
        <f t="shared" si="4"/>
        <v>1340457</v>
      </c>
      <c r="P7" s="168">
        <f t="shared" si="4"/>
        <v>11513567</v>
      </c>
      <c r="Q7" s="98">
        <f t="shared" si="4"/>
        <v>11513567</v>
      </c>
      <c r="S7" s="27">
        <f aca="true" t="shared" si="5" ref="S7:U8">S10+S19</f>
        <v>11513567</v>
      </c>
      <c r="T7" s="27">
        <f t="shared" si="5"/>
        <v>5839669</v>
      </c>
      <c r="U7" s="27">
        <f t="shared" si="5"/>
        <v>2058535</v>
      </c>
      <c r="Z7" s="46" t="e">
        <f>Z10+Z19</f>
        <v>#REF!</v>
      </c>
    </row>
    <row r="8" spans="1:26" ht="13.5" customHeight="1">
      <c r="A8" s="189"/>
      <c r="B8" s="190"/>
      <c r="C8" s="190"/>
      <c r="D8" s="99">
        <f aca="true" t="shared" si="6" ref="D8:Q8">D11+D20</f>
        <v>905964</v>
      </c>
      <c r="E8" s="100">
        <f t="shared" si="6"/>
        <v>954801</v>
      </c>
      <c r="F8" s="100">
        <f t="shared" si="6"/>
        <v>1039930</v>
      </c>
      <c r="G8" s="100">
        <f t="shared" si="6"/>
        <v>767219</v>
      </c>
      <c r="H8" s="100">
        <f t="shared" si="6"/>
        <v>751165</v>
      </c>
      <c r="I8" s="100">
        <f t="shared" si="6"/>
        <v>748899</v>
      </c>
      <c r="J8" s="100">
        <f t="shared" si="6"/>
        <v>930448</v>
      </c>
      <c r="K8" s="100">
        <f t="shared" si="6"/>
        <v>833135</v>
      </c>
      <c r="L8" s="100">
        <f t="shared" si="6"/>
        <v>905211</v>
      </c>
      <c r="M8" s="100">
        <f t="shared" si="6"/>
        <v>773769</v>
      </c>
      <c r="N8" s="77">
        <f t="shared" si="6"/>
        <v>980438</v>
      </c>
      <c r="O8" s="151">
        <f t="shared" si="6"/>
        <v>1149187</v>
      </c>
      <c r="P8" s="156">
        <f t="shared" si="6"/>
        <v>10740166</v>
      </c>
      <c r="Q8" s="101">
        <f t="shared" si="6"/>
        <v>10740166</v>
      </c>
      <c r="S8" s="102">
        <f t="shared" si="5"/>
        <v>5167978</v>
      </c>
      <c r="T8" s="102">
        <f t="shared" si="5"/>
        <v>5572188</v>
      </c>
      <c r="U8" s="102">
        <f t="shared" si="5"/>
        <v>1860765</v>
      </c>
      <c r="W8" s="3" t="s">
        <v>3</v>
      </c>
      <c r="Z8" s="38" t="e">
        <f>Z11+Z20</f>
        <v>#REF!</v>
      </c>
    </row>
    <row r="9" spans="1:26" ht="13.5" customHeight="1">
      <c r="A9" s="189"/>
      <c r="B9" s="190"/>
      <c r="C9" s="190"/>
      <c r="D9" s="103">
        <f aca="true" t="shared" si="7" ref="D9:Q9">D7/D8</f>
        <v>1.0370147158165226</v>
      </c>
      <c r="E9" s="103">
        <f t="shared" si="7"/>
        <v>1.1720107121798156</v>
      </c>
      <c r="F9" s="103">
        <f t="shared" si="7"/>
        <v>0.8127095092938947</v>
      </c>
      <c r="G9" s="103">
        <f t="shared" si="7"/>
        <v>1.3384587712243832</v>
      </c>
      <c r="H9" s="103">
        <f t="shared" si="7"/>
        <v>1.1960514667216924</v>
      </c>
      <c r="I9" s="103">
        <f t="shared" si="7"/>
        <v>1.1281614743777197</v>
      </c>
      <c r="J9" s="103">
        <f t="shared" si="7"/>
        <v>1.0342415696524685</v>
      </c>
      <c r="K9" s="103">
        <f t="shared" si="7"/>
        <v>0.9700972831533905</v>
      </c>
      <c r="L9" s="103">
        <f t="shared" si="7"/>
        <v>0.9181218522532316</v>
      </c>
      <c r="M9" s="103">
        <f t="shared" si="7"/>
        <v>1.3831259717047335</v>
      </c>
      <c r="N9" s="57">
        <f t="shared" si="7"/>
        <v>0.8438759003628991</v>
      </c>
      <c r="O9" s="28">
        <f t="shared" si="7"/>
        <v>1.1664394045529578</v>
      </c>
      <c r="P9" s="152">
        <f t="shared" si="7"/>
        <v>1.0720101532881334</v>
      </c>
      <c r="Q9" s="104">
        <f t="shared" si="7"/>
        <v>1.0720101532881334</v>
      </c>
      <c r="S9" s="103">
        <f>S7/S8</f>
        <v>2.2278668755942848</v>
      </c>
      <c r="T9" s="103">
        <f>T7/T8</f>
        <v>1.0480028670963721</v>
      </c>
      <c r="U9" s="103">
        <f>U7/U8</f>
        <v>1.1062842433085318</v>
      </c>
      <c r="Z9" s="40"/>
    </row>
    <row r="10" spans="1:26" s="22" customFormat="1" ht="14.25" customHeight="1">
      <c r="A10" s="195"/>
      <c r="B10" s="191" t="s">
        <v>24</v>
      </c>
      <c r="C10" s="192"/>
      <c r="D10" s="105">
        <f aca="true" t="shared" si="8" ref="D10:Q10">D13+D16</f>
        <v>296740</v>
      </c>
      <c r="E10" s="106">
        <f t="shared" si="8"/>
        <v>475540</v>
      </c>
      <c r="F10" s="106">
        <f t="shared" si="8"/>
        <v>396463</v>
      </c>
      <c r="G10" s="106">
        <f t="shared" si="8"/>
        <v>379340</v>
      </c>
      <c r="H10" s="106">
        <f>H13+H16</f>
        <v>305123</v>
      </c>
      <c r="I10" s="106">
        <f t="shared" si="8"/>
        <v>385451</v>
      </c>
      <c r="J10" s="106">
        <f t="shared" si="8"/>
        <v>353581</v>
      </c>
      <c r="K10" s="106">
        <f t="shared" si="8"/>
        <v>316234</v>
      </c>
      <c r="L10" s="106">
        <f t="shared" si="8"/>
        <v>348351</v>
      </c>
      <c r="M10" s="106">
        <f t="shared" si="8"/>
        <v>386257</v>
      </c>
      <c r="N10" s="58">
        <f t="shared" si="8"/>
        <v>356162</v>
      </c>
      <c r="O10" s="122">
        <f>O13+O16</f>
        <v>549101</v>
      </c>
      <c r="P10" s="169">
        <f t="shared" si="8"/>
        <v>4548343</v>
      </c>
      <c r="Q10" s="107">
        <f t="shared" si="8"/>
        <v>4548343</v>
      </c>
      <c r="S10" s="106">
        <f aca="true" t="shared" si="9" ref="S10:U11">S13+S16</f>
        <v>4548343</v>
      </c>
      <c r="T10" s="106">
        <f t="shared" si="9"/>
        <v>2309686</v>
      </c>
      <c r="U10" s="106">
        <f t="shared" si="9"/>
        <v>772280</v>
      </c>
      <c r="Z10" s="47" t="e">
        <f>Z13+Z16</f>
        <v>#REF!</v>
      </c>
    </row>
    <row r="11" spans="1:26" ht="14.25" customHeight="1">
      <c r="A11" s="195"/>
      <c r="B11" s="193"/>
      <c r="C11" s="194"/>
      <c r="D11" s="108">
        <f aca="true" t="shared" si="10" ref="D11:Q11">D14+D17</f>
        <v>277382</v>
      </c>
      <c r="E11" s="109">
        <f t="shared" si="10"/>
        <v>485861</v>
      </c>
      <c r="F11" s="109">
        <f t="shared" si="10"/>
        <v>340788</v>
      </c>
      <c r="G11" s="109">
        <f t="shared" si="10"/>
        <v>365604</v>
      </c>
      <c r="H11" s="109">
        <f t="shared" si="10"/>
        <v>292674</v>
      </c>
      <c r="I11" s="109">
        <f t="shared" si="10"/>
        <v>334586</v>
      </c>
      <c r="J11" s="109">
        <f t="shared" si="10"/>
        <v>313350</v>
      </c>
      <c r="K11" s="109">
        <f t="shared" si="10"/>
        <v>335228</v>
      </c>
      <c r="L11" s="109">
        <f t="shared" si="10"/>
        <v>317338</v>
      </c>
      <c r="M11" s="109">
        <f t="shared" si="10"/>
        <v>349424</v>
      </c>
      <c r="N11" s="78">
        <f t="shared" si="10"/>
        <v>335994</v>
      </c>
      <c r="O11" s="123">
        <f t="shared" si="10"/>
        <v>503168</v>
      </c>
      <c r="P11" s="170">
        <f t="shared" si="10"/>
        <v>4251397</v>
      </c>
      <c r="Q11" s="110">
        <f t="shared" si="10"/>
        <v>4251397</v>
      </c>
      <c r="S11" s="111">
        <f t="shared" si="9"/>
        <v>2096895</v>
      </c>
      <c r="T11" s="111">
        <f t="shared" si="9"/>
        <v>2154502</v>
      </c>
      <c r="U11" s="111">
        <f t="shared" si="9"/>
        <v>763243</v>
      </c>
      <c r="Z11" s="38" t="e">
        <f>Z14+Z17</f>
        <v>#REF!</v>
      </c>
    </row>
    <row r="12" spans="1:26" ht="14.25" customHeight="1">
      <c r="A12" s="195"/>
      <c r="B12" s="193"/>
      <c r="C12" s="194"/>
      <c r="D12" s="112">
        <f aca="true" t="shared" si="11" ref="D12:Q12">D10/D11</f>
        <v>1.0697882342761966</v>
      </c>
      <c r="E12" s="113">
        <f t="shared" si="11"/>
        <v>0.9787572988982446</v>
      </c>
      <c r="F12" s="113">
        <f t="shared" si="11"/>
        <v>1.1633713628414146</v>
      </c>
      <c r="G12" s="113">
        <f t="shared" si="11"/>
        <v>1.0375707049157012</v>
      </c>
      <c r="H12" s="113">
        <f t="shared" si="11"/>
        <v>1.0425353806624436</v>
      </c>
      <c r="I12" s="113">
        <f t="shared" si="11"/>
        <v>1.1520236949543614</v>
      </c>
      <c r="J12" s="113">
        <f t="shared" si="11"/>
        <v>1.1283899792564225</v>
      </c>
      <c r="K12" s="113">
        <f t="shared" si="11"/>
        <v>0.9433400551266601</v>
      </c>
      <c r="L12" s="113">
        <f t="shared" si="11"/>
        <v>1.0977286048314416</v>
      </c>
      <c r="M12" s="113">
        <f t="shared" si="11"/>
        <v>1.1054106186180686</v>
      </c>
      <c r="N12" s="59">
        <f t="shared" si="11"/>
        <v>1.0600248813966917</v>
      </c>
      <c r="O12" s="149">
        <f t="shared" si="11"/>
        <v>1.0912876017552786</v>
      </c>
      <c r="P12" s="171">
        <f t="shared" si="11"/>
        <v>1.0698466880416013</v>
      </c>
      <c r="Q12" s="114">
        <f t="shared" si="11"/>
        <v>1.0698466880416013</v>
      </c>
      <c r="S12" s="113">
        <f>S10/S11</f>
        <v>2.169084765808493</v>
      </c>
      <c r="T12" s="113">
        <f>T10/T11</f>
        <v>1.0720277818261483</v>
      </c>
      <c r="U12" s="113">
        <f>U10/U11</f>
        <v>1.0118402658131158</v>
      </c>
      <c r="Z12" s="41"/>
    </row>
    <row r="13" spans="1:26" s="22" customFormat="1" ht="14.25">
      <c r="A13" s="195"/>
      <c r="B13" s="25"/>
      <c r="C13" s="197" t="s">
        <v>0</v>
      </c>
      <c r="D13" s="26">
        <v>279400</v>
      </c>
      <c r="E13" s="26">
        <v>314520</v>
      </c>
      <c r="F13" s="67">
        <v>380960</v>
      </c>
      <c r="G13" s="26">
        <v>364020</v>
      </c>
      <c r="H13" s="26">
        <v>300620</v>
      </c>
      <c r="I13" s="26">
        <v>372540</v>
      </c>
      <c r="J13" s="26">
        <v>334340</v>
      </c>
      <c r="K13" s="26">
        <v>312960</v>
      </c>
      <c r="L13" s="26">
        <v>338740</v>
      </c>
      <c r="M13" s="26">
        <v>375940</v>
      </c>
      <c r="N13" s="178">
        <v>343140</v>
      </c>
      <c r="O13" s="163">
        <v>376960</v>
      </c>
      <c r="P13" s="150">
        <f>SUM(D13:O13)</f>
        <v>4094140</v>
      </c>
      <c r="Q13" s="115">
        <f>SUM(D13:O13)</f>
        <v>4094140</v>
      </c>
      <c r="S13" s="116">
        <f>SUM(D13:O13)</f>
        <v>4094140</v>
      </c>
      <c r="T13" s="116">
        <f>SUM(J13:O13)</f>
        <v>2082080</v>
      </c>
      <c r="U13" s="116">
        <f>SUM(D13:E13)</f>
        <v>593920</v>
      </c>
      <c r="Z13" s="45" t="e">
        <f>#REF!+T13</f>
        <v>#REF!</v>
      </c>
    </row>
    <row r="14" spans="1:26" ht="14.25">
      <c r="A14" s="195"/>
      <c r="B14" s="19"/>
      <c r="C14" s="199"/>
      <c r="D14" s="79">
        <v>259640</v>
      </c>
      <c r="E14" s="79">
        <v>329200</v>
      </c>
      <c r="F14" s="79">
        <v>326200</v>
      </c>
      <c r="G14" s="79">
        <v>351240</v>
      </c>
      <c r="H14" s="79">
        <v>285180</v>
      </c>
      <c r="I14" s="79">
        <v>329620</v>
      </c>
      <c r="J14" s="79">
        <v>311300</v>
      </c>
      <c r="K14" s="79">
        <v>312380</v>
      </c>
      <c r="L14" s="79">
        <v>309420</v>
      </c>
      <c r="M14" s="79">
        <v>330240</v>
      </c>
      <c r="N14" s="79">
        <v>322480</v>
      </c>
      <c r="O14" s="80">
        <v>350420</v>
      </c>
      <c r="P14" s="172">
        <f>SUM(D14:O14)</f>
        <v>3817320</v>
      </c>
      <c r="Q14" s="81">
        <f>SUM(D14:O14)</f>
        <v>3817320</v>
      </c>
      <c r="S14" s="102">
        <f>SUM(D14:I14)</f>
        <v>1881080</v>
      </c>
      <c r="T14" s="102">
        <f>SUM(J14:O14)</f>
        <v>1936240</v>
      </c>
      <c r="U14" s="117">
        <f>SUM(D14:E14)</f>
        <v>588840</v>
      </c>
      <c r="V14" s="68"/>
      <c r="Z14" s="38" t="e">
        <f>#REF!+T14</f>
        <v>#REF!</v>
      </c>
    </row>
    <row r="15" spans="1:26" ht="14.25">
      <c r="A15" s="195"/>
      <c r="B15" s="19"/>
      <c r="C15" s="200"/>
      <c r="D15" s="15">
        <f aca="true" t="shared" si="12" ref="D15:Q15">D13/D14</f>
        <v>1.0761053766753967</v>
      </c>
      <c r="E15" s="15">
        <f t="shared" si="12"/>
        <v>0.9554070473876063</v>
      </c>
      <c r="F15" s="118">
        <f t="shared" si="12"/>
        <v>1.1678724708767627</v>
      </c>
      <c r="G15" s="15">
        <f t="shared" si="12"/>
        <v>1.0363853775196448</v>
      </c>
      <c r="H15" s="15">
        <f t="shared" si="12"/>
        <v>1.0541412441265166</v>
      </c>
      <c r="I15" s="15">
        <f t="shared" si="12"/>
        <v>1.1302105454766094</v>
      </c>
      <c r="J15" s="15">
        <f t="shared" si="12"/>
        <v>1.0740122068743976</v>
      </c>
      <c r="K15" s="15">
        <f t="shared" si="12"/>
        <v>1.0018567129777836</v>
      </c>
      <c r="L15" s="15">
        <f t="shared" si="12"/>
        <v>1.09475793419947</v>
      </c>
      <c r="M15" s="15">
        <f t="shared" si="12"/>
        <v>1.1383842054263567</v>
      </c>
      <c r="N15" s="15">
        <f t="shared" si="12"/>
        <v>1.0640659885884396</v>
      </c>
      <c r="O15" s="29">
        <f t="shared" si="12"/>
        <v>1.0757376862051253</v>
      </c>
      <c r="P15" s="154">
        <f t="shared" si="12"/>
        <v>1.0725168442781847</v>
      </c>
      <c r="Q15" s="119">
        <f t="shared" si="12"/>
        <v>1.0725168442781847</v>
      </c>
      <c r="S15" s="15">
        <f>S13/S14</f>
        <v>2.176483722117082</v>
      </c>
      <c r="T15" s="15">
        <f>T13/T14</f>
        <v>1.0753212411684503</v>
      </c>
      <c r="U15" s="15">
        <f>U13/U14</f>
        <v>1.0086271313090143</v>
      </c>
      <c r="Z15" s="42"/>
    </row>
    <row r="16" spans="1:26" s="22" customFormat="1" ht="14.25">
      <c r="A16" s="195"/>
      <c r="B16" s="25"/>
      <c r="C16" s="198" t="s">
        <v>4</v>
      </c>
      <c r="D16" s="26">
        <v>17340</v>
      </c>
      <c r="E16" s="26">
        <v>161020</v>
      </c>
      <c r="F16" s="67">
        <v>15503</v>
      </c>
      <c r="G16" s="67">
        <v>15320</v>
      </c>
      <c r="H16" s="26">
        <v>4503</v>
      </c>
      <c r="I16" s="26">
        <v>12911</v>
      </c>
      <c r="J16" s="26">
        <v>19241</v>
      </c>
      <c r="K16" s="26">
        <v>3274</v>
      </c>
      <c r="L16" s="26">
        <v>9611</v>
      </c>
      <c r="M16" s="26">
        <v>10317</v>
      </c>
      <c r="N16" s="26">
        <v>13022</v>
      </c>
      <c r="O16" s="163">
        <v>172141</v>
      </c>
      <c r="P16" s="72">
        <f>SUM(D16:O16)</f>
        <v>454203</v>
      </c>
      <c r="Q16" s="120">
        <f>SUM(D16:O16)</f>
        <v>454203</v>
      </c>
      <c r="S16" s="30">
        <f>SUM(D16:O16)</f>
        <v>454203</v>
      </c>
      <c r="T16" s="30">
        <f>SUM(J16:O16)</f>
        <v>227606</v>
      </c>
      <c r="U16" s="30">
        <f>SUM(D16:E16)</f>
        <v>178360</v>
      </c>
      <c r="Z16" s="48" t="e">
        <f>#REF!+T16</f>
        <v>#REF!</v>
      </c>
    </row>
    <row r="17" spans="1:26" ht="14.25">
      <c r="A17" s="195"/>
      <c r="B17" s="19"/>
      <c r="C17" s="199"/>
      <c r="D17" s="79">
        <v>17742</v>
      </c>
      <c r="E17" s="79">
        <v>156661</v>
      </c>
      <c r="F17" s="79">
        <v>14588</v>
      </c>
      <c r="G17" s="79">
        <v>14364</v>
      </c>
      <c r="H17" s="79">
        <v>7494</v>
      </c>
      <c r="I17" s="79">
        <v>4966</v>
      </c>
      <c r="J17" s="79">
        <v>2050</v>
      </c>
      <c r="K17" s="79">
        <v>22848</v>
      </c>
      <c r="L17" s="79">
        <v>7918</v>
      </c>
      <c r="M17" s="79">
        <v>19184</v>
      </c>
      <c r="N17" s="79">
        <v>13514</v>
      </c>
      <c r="O17" s="80">
        <v>152748</v>
      </c>
      <c r="P17" s="172">
        <f>SUM(D17:O17)</f>
        <v>434077</v>
      </c>
      <c r="Q17" s="81">
        <f>SUM(D17:O17)</f>
        <v>434077</v>
      </c>
      <c r="S17" s="102">
        <f>SUM(D17:I17)</f>
        <v>215815</v>
      </c>
      <c r="T17" s="102">
        <f>SUM(J17:O17)</f>
        <v>218262</v>
      </c>
      <c r="U17" s="117">
        <f>SUM(D17:E17)</f>
        <v>174403</v>
      </c>
      <c r="V17" s="68"/>
      <c r="Z17" s="38" t="e">
        <f>#REF!+T17</f>
        <v>#REF!</v>
      </c>
    </row>
    <row r="18" spans="1:26" ht="14.25">
      <c r="A18" s="195"/>
      <c r="B18" s="19"/>
      <c r="C18" s="201"/>
      <c r="D18" s="10">
        <f aca="true" t="shared" si="13" ref="D18:Q18">D16/D17</f>
        <v>0.977341900574907</v>
      </c>
      <c r="E18" s="10">
        <f t="shared" si="13"/>
        <v>1.0278244106701733</v>
      </c>
      <c r="F18" s="10">
        <f t="shared" si="13"/>
        <v>1.0627227858513848</v>
      </c>
      <c r="G18" s="10">
        <f t="shared" si="13"/>
        <v>1.066555277081593</v>
      </c>
      <c r="H18" s="10">
        <f t="shared" si="13"/>
        <v>0.600880704563651</v>
      </c>
      <c r="I18" s="10">
        <f t="shared" si="13"/>
        <v>2.59987917841321</v>
      </c>
      <c r="J18" s="10">
        <f t="shared" si="13"/>
        <v>9.385853658536586</v>
      </c>
      <c r="K18" s="10">
        <f t="shared" si="13"/>
        <v>0.14329481792717086</v>
      </c>
      <c r="L18" s="10">
        <f t="shared" si="13"/>
        <v>1.2138166203586764</v>
      </c>
      <c r="M18" s="10">
        <f t="shared" si="13"/>
        <v>0.5377919099249374</v>
      </c>
      <c r="N18" s="10">
        <f t="shared" si="13"/>
        <v>0.9635933106408169</v>
      </c>
      <c r="O18" s="8">
        <f t="shared" si="13"/>
        <v>1.1269607458035458</v>
      </c>
      <c r="P18" s="155">
        <f t="shared" si="13"/>
        <v>1.0463650458328821</v>
      </c>
      <c r="Q18" s="121">
        <f t="shared" si="13"/>
        <v>1.0463650458328821</v>
      </c>
      <c r="S18" s="10">
        <f>S16/S17</f>
        <v>2.1045942126358224</v>
      </c>
      <c r="T18" s="15">
        <f>T16/T17</f>
        <v>1.042810933648551</v>
      </c>
      <c r="U18" s="15">
        <f>U16/U17</f>
        <v>1.0226888298939811</v>
      </c>
      <c r="Z18" s="41"/>
    </row>
    <row r="19" spans="1:26" s="22" customFormat="1" ht="14.25" customHeight="1">
      <c r="A19" s="195"/>
      <c r="B19" s="191" t="s">
        <v>25</v>
      </c>
      <c r="C19" s="192"/>
      <c r="D19" s="105">
        <f aca="true" t="shared" si="14" ref="D19:Q19">D22+D25</f>
        <v>642758</v>
      </c>
      <c r="E19" s="106">
        <f t="shared" si="14"/>
        <v>643497</v>
      </c>
      <c r="F19" s="106">
        <f t="shared" si="14"/>
        <v>448698</v>
      </c>
      <c r="G19" s="106">
        <f t="shared" si="14"/>
        <v>647551</v>
      </c>
      <c r="H19" s="106">
        <f>H22+H25</f>
        <v>593309</v>
      </c>
      <c r="I19" s="106">
        <f t="shared" si="14"/>
        <v>459428</v>
      </c>
      <c r="J19" s="106">
        <f t="shared" si="14"/>
        <v>608727</v>
      </c>
      <c r="K19" s="106">
        <f t="shared" si="14"/>
        <v>491988</v>
      </c>
      <c r="L19" s="106">
        <f t="shared" si="14"/>
        <v>482743</v>
      </c>
      <c r="M19" s="106">
        <f t="shared" si="14"/>
        <v>683963</v>
      </c>
      <c r="N19" s="58">
        <f t="shared" si="14"/>
        <v>471206</v>
      </c>
      <c r="O19" s="122">
        <f t="shared" si="14"/>
        <v>791356</v>
      </c>
      <c r="P19" s="169">
        <f t="shared" si="14"/>
        <v>6965224</v>
      </c>
      <c r="Q19" s="107">
        <f t="shared" si="14"/>
        <v>6965224</v>
      </c>
      <c r="S19" s="106">
        <f aca="true" t="shared" si="15" ref="S19:U20">S22+S25</f>
        <v>6965224</v>
      </c>
      <c r="T19" s="106">
        <f t="shared" si="15"/>
        <v>3529983</v>
      </c>
      <c r="U19" s="106">
        <f t="shared" si="15"/>
        <v>1286255</v>
      </c>
      <c r="Z19" s="47" t="e">
        <f>Z22+Z25</f>
        <v>#REF!</v>
      </c>
    </row>
    <row r="20" spans="1:26" ht="14.25" customHeight="1">
      <c r="A20" s="195"/>
      <c r="B20" s="193"/>
      <c r="C20" s="194"/>
      <c r="D20" s="108">
        <f aca="true" t="shared" si="16" ref="D20:Q20">D23+D26</f>
        <v>628582</v>
      </c>
      <c r="E20" s="109">
        <f t="shared" si="16"/>
        <v>468940</v>
      </c>
      <c r="F20" s="109">
        <f t="shared" si="16"/>
        <v>699142</v>
      </c>
      <c r="G20" s="109">
        <f t="shared" si="16"/>
        <v>401615</v>
      </c>
      <c r="H20" s="109">
        <f t="shared" si="16"/>
        <v>458491</v>
      </c>
      <c r="I20" s="109">
        <f t="shared" si="16"/>
        <v>414313</v>
      </c>
      <c r="J20" s="109">
        <f t="shared" si="16"/>
        <v>617098</v>
      </c>
      <c r="K20" s="109">
        <f t="shared" si="16"/>
        <v>497907</v>
      </c>
      <c r="L20" s="109">
        <f t="shared" si="16"/>
        <v>587873</v>
      </c>
      <c r="M20" s="109">
        <f t="shared" si="16"/>
        <v>424345</v>
      </c>
      <c r="N20" s="78">
        <f t="shared" si="16"/>
        <v>644444</v>
      </c>
      <c r="O20" s="123">
        <f t="shared" si="16"/>
        <v>646019</v>
      </c>
      <c r="P20" s="170">
        <f t="shared" si="16"/>
        <v>6488769</v>
      </c>
      <c r="Q20" s="110">
        <f t="shared" si="16"/>
        <v>6488769</v>
      </c>
      <c r="S20" s="111">
        <f t="shared" si="15"/>
        <v>3071083</v>
      </c>
      <c r="T20" s="111">
        <f t="shared" si="15"/>
        <v>3417686</v>
      </c>
      <c r="U20" s="111">
        <f t="shared" si="15"/>
        <v>1097522</v>
      </c>
      <c r="Z20" s="38" t="e">
        <f>Z23+Z26</f>
        <v>#REF!</v>
      </c>
    </row>
    <row r="21" spans="1:26" ht="14.25" customHeight="1">
      <c r="A21" s="195"/>
      <c r="B21" s="193"/>
      <c r="C21" s="194"/>
      <c r="D21" s="112">
        <f aca="true" t="shared" si="17" ref="D21:Q21">D19/D20</f>
        <v>1.0225523479832386</v>
      </c>
      <c r="E21" s="113">
        <f t="shared" si="17"/>
        <v>1.372237386446027</v>
      </c>
      <c r="F21" s="113">
        <f t="shared" si="17"/>
        <v>0.6417837864124885</v>
      </c>
      <c r="G21" s="113">
        <f t="shared" si="17"/>
        <v>1.612367565952467</v>
      </c>
      <c r="H21" s="113">
        <f t="shared" si="17"/>
        <v>1.2940472113956436</v>
      </c>
      <c r="I21" s="113">
        <f t="shared" si="17"/>
        <v>1.108891104068663</v>
      </c>
      <c r="J21" s="113">
        <f t="shared" si="17"/>
        <v>0.9864348936473624</v>
      </c>
      <c r="K21" s="113">
        <f t="shared" si="17"/>
        <v>0.9881122378275461</v>
      </c>
      <c r="L21" s="113">
        <f t="shared" si="17"/>
        <v>0.8211688578995804</v>
      </c>
      <c r="M21" s="113">
        <f t="shared" si="17"/>
        <v>1.6118087876609835</v>
      </c>
      <c r="N21" s="59">
        <f t="shared" si="17"/>
        <v>0.7311822284015368</v>
      </c>
      <c r="O21" s="149">
        <f t="shared" si="17"/>
        <v>1.224973259300423</v>
      </c>
      <c r="P21" s="171">
        <f t="shared" si="17"/>
        <v>1.0734276408976804</v>
      </c>
      <c r="Q21" s="114">
        <f t="shared" si="17"/>
        <v>1.0734276408976804</v>
      </c>
      <c r="S21" s="113">
        <f>S19/S20</f>
        <v>2.2680025254934497</v>
      </c>
      <c r="T21" s="113">
        <f>T19/T20</f>
        <v>1.0328576118461439</v>
      </c>
      <c r="U21" s="113">
        <f>U19/U20</f>
        <v>1.171962839924849</v>
      </c>
      <c r="Z21" s="41"/>
    </row>
    <row r="22" spans="1:26" s="22" customFormat="1" ht="14.25">
      <c r="A22" s="195"/>
      <c r="B22" s="25"/>
      <c r="C22" s="197" t="s">
        <v>0</v>
      </c>
      <c r="D22" s="26">
        <v>147262</v>
      </c>
      <c r="E22" s="26">
        <v>139979</v>
      </c>
      <c r="F22" s="67">
        <v>148711</v>
      </c>
      <c r="G22" s="73">
        <v>156768</v>
      </c>
      <c r="H22" s="26">
        <v>151997</v>
      </c>
      <c r="I22" s="26">
        <v>159257</v>
      </c>
      <c r="J22" s="26">
        <v>157034</v>
      </c>
      <c r="K22" s="26">
        <v>150196</v>
      </c>
      <c r="L22" s="26">
        <v>142420</v>
      </c>
      <c r="M22" s="26">
        <v>166113</v>
      </c>
      <c r="N22" s="60">
        <v>168965</v>
      </c>
      <c r="O22" s="163">
        <v>153250</v>
      </c>
      <c r="P22" s="150">
        <f>SUM(D22:O22)</f>
        <v>1841952</v>
      </c>
      <c r="Q22" s="115">
        <f>SUM(D22:O22)</f>
        <v>1841952</v>
      </c>
      <c r="S22" s="116">
        <f>SUM(D22:O22)</f>
        <v>1841952</v>
      </c>
      <c r="T22" s="116">
        <f>SUM(J22:O22)</f>
        <v>937978</v>
      </c>
      <c r="U22" s="116">
        <f>SUM(D22:E22)</f>
        <v>287241</v>
      </c>
      <c r="Z22" s="45" t="e">
        <f>#REF!+T22</f>
        <v>#REF!</v>
      </c>
    </row>
    <row r="23" spans="1:26" ht="14.25">
      <c r="A23" s="195"/>
      <c r="B23" s="19"/>
      <c r="C23" s="199"/>
      <c r="D23" s="79">
        <v>143536</v>
      </c>
      <c r="E23" s="79">
        <v>118521</v>
      </c>
      <c r="F23" s="79">
        <v>165618</v>
      </c>
      <c r="G23" s="79">
        <v>135652</v>
      </c>
      <c r="H23" s="79">
        <v>136714</v>
      </c>
      <c r="I23" s="79">
        <v>142067</v>
      </c>
      <c r="J23" s="79">
        <v>154232</v>
      </c>
      <c r="K23" s="79">
        <v>159991</v>
      </c>
      <c r="L23" s="79">
        <v>146320</v>
      </c>
      <c r="M23" s="79">
        <v>137958</v>
      </c>
      <c r="N23" s="79">
        <v>154488</v>
      </c>
      <c r="O23" s="80">
        <v>151636</v>
      </c>
      <c r="P23" s="172">
        <f>SUM(D23:O23)</f>
        <v>1746733</v>
      </c>
      <c r="Q23" s="81">
        <f>SUM(D23:O23)</f>
        <v>1746733</v>
      </c>
      <c r="S23" s="102">
        <f>SUM(D23:I23)</f>
        <v>842108</v>
      </c>
      <c r="T23" s="102">
        <f>SUM(J23:O23)</f>
        <v>904625</v>
      </c>
      <c r="U23" s="102">
        <f>SUM(D23:E23)</f>
        <v>262057</v>
      </c>
      <c r="Z23" s="38" t="e">
        <f>#REF!+T23</f>
        <v>#REF!</v>
      </c>
    </row>
    <row r="24" spans="1:26" ht="14.25">
      <c r="A24" s="195"/>
      <c r="B24" s="19"/>
      <c r="C24" s="200"/>
      <c r="D24" s="15">
        <f aca="true" t="shared" si="18" ref="D24:Q24">D22/D23</f>
        <v>1.0259586445212352</v>
      </c>
      <c r="E24" s="15">
        <f t="shared" si="18"/>
        <v>1.181048084305735</v>
      </c>
      <c r="F24" s="118">
        <f t="shared" si="18"/>
        <v>0.8979156854931227</v>
      </c>
      <c r="G24" s="15">
        <f t="shared" si="18"/>
        <v>1.155663020080795</v>
      </c>
      <c r="H24" s="15">
        <f t="shared" si="18"/>
        <v>1.1117881124098483</v>
      </c>
      <c r="I24" s="15">
        <f t="shared" si="18"/>
        <v>1.1209992468342402</v>
      </c>
      <c r="J24" s="15">
        <f t="shared" si="18"/>
        <v>1.0181674360703357</v>
      </c>
      <c r="K24" s="15">
        <f t="shared" si="18"/>
        <v>0.9387778062516017</v>
      </c>
      <c r="L24" s="15">
        <f t="shared" si="18"/>
        <v>0.9733460907599781</v>
      </c>
      <c r="M24" s="15">
        <f t="shared" si="18"/>
        <v>1.204083851607011</v>
      </c>
      <c r="N24" s="15">
        <f t="shared" si="18"/>
        <v>1.093709543783336</v>
      </c>
      <c r="O24" s="29">
        <f t="shared" si="18"/>
        <v>1.0106439104170513</v>
      </c>
      <c r="P24" s="154">
        <f t="shared" si="18"/>
        <v>1.054512624425141</v>
      </c>
      <c r="Q24" s="119">
        <f t="shared" si="18"/>
        <v>1.054512624425141</v>
      </c>
      <c r="S24" s="15">
        <f>S22/S23</f>
        <v>2.1873108912396035</v>
      </c>
      <c r="T24" s="15">
        <f>T22/T23</f>
        <v>1.0368694210308138</v>
      </c>
      <c r="U24" s="15">
        <f>U22/U23</f>
        <v>1.0961012298851014</v>
      </c>
      <c r="Z24" s="42"/>
    </row>
    <row r="25" spans="1:26" s="22" customFormat="1" ht="14.25">
      <c r="A25" s="195"/>
      <c r="B25" s="25"/>
      <c r="C25" s="198" t="s">
        <v>4</v>
      </c>
      <c r="D25" s="26">
        <v>495496</v>
      </c>
      <c r="E25" s="26">
        <v>503518</v>
      </c>
      <c r="F25" s="67">
        <v>299987</v>
      </c>
      <c r="G25" s="67">
        <v>490783</v>
      </c>
      <c r="H25" s="26">
        <v>441312</v>
      </c>
      <c r="I25" s="26">
        <v>300171</v>
      </c>
      <c r="J25" s="26">
        <v>451693</v>
      </c>
      <c r="K25" s="26">
        <v>341792</v>
      </c>
      <c r="L25" s="26">
        <v>340323</v>
      </c>
      <c r="M25" s="26">
        <v>517850</v>
      </c>
      <c r="N25" s="26">
        <v>302241</v>
      </c>
      <c r="O25" s="163">
        <v>638106</v>
      </c>
      <c r="P25" s="72">
        <f>SUM(D25:O25)</f>
        <v>5123272</v>
      </c>
      <c r="Q25" s="120">
        <f>SUM(D25:O25)</f>
        <v>5123272</v>
      </c>
      <c r="S25" s="30">
        <f>SUM(D25:O25)</f>
        <v>5123272</v>
      </c>
      <c r="T25" s="30">
        <f>SUM(J25:O25)</f>
        <v>2592005</v>
      </c>
      <c r="U25" s="30">
        <f>SUM(D25:E25)</f>
        <v>999014</v>
      </c>
      <c r="Z25" s="48" t="e">
        <f>#REF!+T25</f>
        <v>#REF!</v>
      </c>
    </row>
    <row r="26" spans="1:26" ht="14.25">
      <c r="A26" s="195"/>
      <c r="B26" s="19"/>
      <c r="C26" s="199"/>
      <c r="D26" s="79">
        <v>485046</v>
      </c>
      <c r="E26" s="79">
        <v>350419</v>
      </c>
      <c r="F26" s="79">
        <v>533524</v>
      </c>
      <c r="G26" s="79">
        <v>265963</v>
      </c>
      <c r="H26" s="79">
        <v>321777</v>
      </c>
      <c r="I26" s="79">
        <v>272246</v>
      </c>
      <c r="J26" s="79">
        <v>462866</v>
      </c>
      <c r="K26" s="79">
        <v>337916</v>
      </c>
      <c r="L26" s="79">
        <v>441553</v>
      </c>
      <c r="M26" s="79">
        <v>286387</v>
      </c>
      <c r="N26" s="79">
        <v>489956</v>
      </c>
      <c r="O26" s="80">
        <v>494383</v>
      </c>
      <c r="P26" s="172">
        <f>SUM(D26:O26)</f>
        <v>4742036</v>
      </c>
      <c r="Q26" s="81">
        <f>SUM(D26:O26)</f>
        <v>4742036</v>
      </c>
      <c r="S26" s="102">
        <f>SUM(D26:I26)</f>
        <v>2228975</v>
      </c>
      <c r="T26" s="102">
        <f>SUM(J26:O26)</f>
        <v>2513061</v>
      </c>
      <c r="U26" s="117">
        <f>SUM(D26:E26)</f>
        <v>835465</v>
      </c>
      <c r="V26" s="68"/>
      <c r="Z26" s="38" t="e">
        <f>#REF!+T26</f>
        <v>#REF!</v>
      </c>
    </row>
    <row r="27" spans="1:26" ht="14.25">
      <c r="A27" s="196"/>
      <c r="B27" s="20"/>
      <c r="C27" s="201"/>
      <c r="D27" s="10">
        <f aca="true" t="shared" si="19" ref="D27:Q27">D25/D26</f>
        <v>1.0215443483710824</v>
      </c>
      <c r="E27" s="10">
        <f t="shared" si="19"/>
        <v>1.4369026793638473</v>
      </c>
      <c r="F27" s="10">
        <f t="shared" si="19"/>
        <v>0.5622746118262721</v>
      </c>
      <c r="G27" s="10">
        <f t="shared" si="19"/>
        <v>1.8453055500201156</v>
      </c>
      <c r="H27" s="10">
        <f t="shared" si="19"/>
        <v>1.3714839780344772</v>
      </c>
      <c r="I27" s="10">
        <f t="shared" si="19"/>
        <v>1.1025726732440513</v>
      </c>
      <c r="J27" s="10">
        <f t="shared" si="19"/>
        <v>0.9758612643832124</v>
      </c>
      <c r="K27" s="10">
        <f t="shared" si="19"/>
        <v>1.0114703062299506</v>
      </c>
      <c r="L27" s="10">
        <f t="shared" si="19"/>
        <v>0.7707409982493608</v>
      </c>
      <c r="M27" s="10">
        <f t="shared" si="19"/>
        <v>1.8082175517743473</v>
      </c>
      <c r="N27" s="10">
        <f t="shared" si="19"/>
        <v>0.616873760092743</v>
      </c>
      <c r="O27" s="8">
        <f t="shared" si="19"/>
        <v>1.2907118570015554</v>
      </c>
      <c r="P27" s="155">
        <f t="shared" si="19"/>
        <v>1.0803950033276846</v>
      </c>
      <c r="Q27" s="121">
        <f t="shared" si="19"/>
        <v>1.0803950033276846</v>
      </c>
      <c r="S27" s="10">
        <f>S25/S26</f>
        <v>2.298487869985083</v>
      </c>
      <c r="T27" s="10">
        <f>T25/T26</f>
        <v>1.031413483397339</v>
      </c>
      <c r="U27" s="10">
        <f>U25/U26</f>
        <v>1.195758050905783</v>
      </c>
      <c r="Z27" s="41"/>
    </row>
    <row r="28" spans="1:26" s="22" customFormat="1" ht="13.5" customHeight="1">
      <c r="A28" s="206" t="s">
        <v>26</v>
      </c>
      <c r="B28" s="207"/>
      <c r="C28" s="207"/>
      <c r="D28" s="12">
        <f aca="true" t="shared" si="20" ref="D28:P28">D31+D43</f>
        <v>436934</v>
      </c>
      <c r="E28" s="14">
        <f t="shared" si="20"/>
        <v>456516</v>
      </c>
      <c r="F28" s="124">
        <f t="shared" si="20"/>
        <v>457387</v>
      </c>
      <c r="G28" s="124">
        <f t="shared" si="20"/>
        <v>474676</v>
      </c>
      <c r="H28" s="116">
        <f>H31+H43</f>
        <v>469558</v>
      </c>
      <c r="I28" s="116">
        <f t="shared" si="20"/>
        <v>449055</v>
      </c>
      <c r="J28" s="116">
        <f t="shared" si="20"/>
        <v>580921</v>
      </c>
      <c r="K28" s="116">
        <f t="shared" si="20"/>
        <v>527651</v>
      </c>
      <c r="L28" s="116">
        <f t="shared" si="20"/>
        <v>543677</v>
      </c>
      <c r="M28" s="116">
        <f t="shared" si="20"/>
        <v>584776</v>
      </c>
      <c r="N28" s="61">
        <f t="shared" si="20"/>
        <v>588214</v>
      </c>
      <c r="O28" s="50">
        <f t="shared" si="20"/>
        <v>589419</v>
      </c>
      <c r="P28" s="150">
        <f t="shared" si="20"/>
        <v>6158784</v>
      </c>
      <c r="Q28" s="115">
        <f>Q31+Q43</f>
        <v>6158784</v>
      </c>
      <c r="S28" s="116">
        <f aca="true" t="shared" si="21" ref="S28:U29">S31+S43</f>
        <v>6043714</v>
      </c>
      <c r="T28" s="116">
        <f t="shared" si="21"/>
        <v>3414658</v>
      </c>
      <c r="U28" s="116">
        <f t="shared" si="21"/>
        <v>893450</v>
      </c>
      <c r="Z28" s="45" t="e">
        <f>#REF!+T28</f>
        <v>#REF!</v>
      </c>
    </row>
    <row r="29" spans="1:26" ht="13.5" customHeight="1">
      <c r="A29" s="208"/>
      <c r="B29" s="209"/>
      <c r="C29" s="209"/>
      <c r="D29" s="99">
        <f aca="true" t="shared" si="22" ref="D29:P29">D32+D44</f>
        <v>422779</v>
      </c>
      <c r="E29" s="125">
        <f t="shared" si="22"/>
        <v>459323</v>
      </c>
      <c r="F29" s="125">
        <f t="shared" si="22"/>
        <v>483709</v>
      </c>
      <c r="G29" s="125">
        <f t="shared" si="22"/>
        <v>472582</v>
      </c>
      <c r="H29" s="125">
        <f t="shared" si="22"/>
        <v>423595</v>
      </c>
      <c r="I29" s="125">
        <f t="shared" si="22"/>
        <v>423248</v>
      </c>
      <c r="J29" s="125">
        <f t="shared" si="22"/>
        <v>425918</v>
      </c>
      <c r="K29" s="125">
        <f t="shared" si="22"/>
        <v>457945</v>
      </c>
      <c r="L29" s="125">
        <f t="shared" si="22"/>
        <v>431153</v>
      </c>
      <c r="M29" s="125">
        <f t="shared" si="22"/>
        <v>401062</v>
      </c>
      <c r="N29" s="82">
        <f t="shared" si="22"/>
        <v>516174</v>
      </c>
      <c r="O29" s="126">
        <f t="shared" si="22"/>
        <v>492505</v>
      </c>
      <c r="P29" s="156">
        <f t="shared" si="22"/>
        <v>5409993</v>
      </c>
      <c r="Q29" s="81">
        <f>Q32+Q44</f>
        <v>5409993</v>
      </c>
      <c r="S29" s="102">
        <f t="shared" si="21"/>
        <v>2685236</v>
      </c>
      <c r="T29" s="102">
        <f t="shared" si="21"/>
        <v>2724757</v>
      </c>
      <c r="U29" s="102">
        <f t="shared" si="21"/>
        <v>882102</v>
      </c>
      <c r="Z29" s="38" t="e">
        <f>#REF!+T29</f>
        <v>#REF!</v>
      </c>
    </row>
    <row r="30" spans="1:26" ht="13.5" customHeight="1">
      <c r="A30" s="208"/>
      <c r="B30" s="209"/>
      <c r="C30" s="209"/>
      <c r="D30" s="103">
        <f aca="true" t="shared" si="23" ref="D30:Q30">D28/D29</f>
        <v>1.03348084933263</v>
      </c>
      <c r="E30" s="103">
        <f t="shared" si="23"/>
        <v>0.99388883204194</v>
      </c>
      <c r="F30" s="103">
        <f t="shared" si="23"/>
        <v>0.9455829848111158</v>
      </c>
      <c r="G30" s="103">
        <f t="shared" si="23"/>
        <v>1.0044309770579498</v>
      </c>
      <c r="H30" s="103">
        <f t="shared" si="23"/>
        <v>1.1085069464937027</v>
      </c>
      <c r="I30" s="103">
        <f t="shared" si="23"/>
        <v>1.0609737080860393</v>
      </c>
      <c r="J30" s="103">
        <f t="shared" si="23"/>
        <v>1.3639268591606835</v>
      </c>
      <c r="K30" s="103">
        <f t="shared" si="23"/>
        <v>1.1522147856183602</v>
      </c>
      <c r="L30" s="103">
        <f t="shared" si="23"/>
        <v>1.260983919861395</v>
      </c>
      <c r="M30" s="103">
        <f t="shared" si="23"/>
        <v>1.458068827263615</v>
      </c>
      <c r="N30" s="57">
        <f t="shared" si="23"/>
        <v>1.1395653403697203</v>
      </c>
      <c r="O30" s="28">
        <f t="shared" si="23"/>
        <v>1.1967776976883484</v>
      </c>
      <c r="P30" s="152">
        <f t="shared" si="23"/>
        <v>1.138408866702785</v>
      </c>
      <c r="Q30" s="121">
        <f t="shared" si="23"/>
        <v>1.138408866702785</v>
      </c>
      <c r="S30" s="103">
        <f>S28/S29</f>
        <v>2.2507198622392965</v>
      </c>
      <c r="T30" s="103">
        <f>T28/T29</f>
        <v>1.2531972575903099</v>
      </c>
      <c r="U30" s="103">
        <f>U28/U29</f>
        <v>1.0128647253945688</v>
      </c>
      <c r="Z30" s="40"/>
    </row>
    <row r="31" spans="1:26" s="22" customFormat="1" ht="14.25" customHeight="1">
      <c r="A31" s="195"/>
      <c r="B31" s="202" t="s">
        <v>27</v>
      </c>
      <c r="C31" s="203"/>
      <c r="D31" s="127">
        <f aca="true" t="shared" si="24" ref="D31:Q31">D34+D37+D40</f>
        <v>109035</v>
      </c>
      <c r="E31" s="128">
        <f t="shared" si="24"/>
        <v>111902</v>
      </c>
      <c r="F31" s="128">
        <f t="shared" si="24"/>
        <v>95658</v>
      </c>
      <c r="G31" s="128">
        <f t="shared" si="24"/>
        <v>128233</v>
      </c>
      <c r="H31" s="128">
        <f>H34+H37+H40</f>
        <v>125133</v>
      </c>
      <c r="I31" s="128">
        <f t="shared" si="24"/>
        <v>112903</v>
      </c>
      <c r="J31" s="128">
        <f t="shared" si="24"/>
        <v>161071</v>
      </c>
      <c r="K31" s="128">
        <f t="shared" si="24"/>
        <v>150942</v>
      </c>
      <c r="L31" s="128">
        <f t="shared" si="24"/>
        <v>137455</v>
      </c>
      <c r="M31" s="128">
        <f t="shared" si="24"/>
        <v>156831</v>
      </c>
      <c r="N31" s="62">
        <f t="shared" si="24"/>
        <v>160402</v>
      </c>
      <c r="O31" s="129">
        <f t="shared" si="24"/>
        <v>146549</v>
      </c>
      <c r="P31" s="173">
        <f t="shared" si="24"/>
        <v>1596114</v>
      </c>
      <c r="Q31" s="130">
        <f t="shared" si="24"/>
        <v>1596114</v>
      </c>
      <c r="S31" s="128">
        <f aca="true" t="shared" si="25" ref="S31:U32">S34+S37+S40</f>
        <v>1543209</v>
      </c>
      <c r="T31" s="128">
        <f t="shared" si="25"/>
        <v>913250</v>
      </c>
      <c r="U31" s="128">
        <f t="shared" si="25"/>
        <v>220937</v>
      </c>
      <c r="Z31" s="47" t="e">
        <f>Z34+Z37+Z40</f>
        <v>#REF!</v>
      </c>
    </row>
    <row r="32" spans="1:26" ht="14.25" customHeight="1">
      <c r="A32" s="195"/>
      <c r="B32" s="204"/>
      <c r="C32" s="205"/>
      <c r="D32" s="131">
        <f aca="true" t="shared" si="26" ref="D32:Q32">D35+D38+D41</f>
        <v>96266</v>
      </c>
      <c r="E32" s="132">
        <f t="shared" si="26"/>
        <v>108483</v>
      </c>
      <c r="F32" s="132">
        <f t="shared" si="26"/>
        <v>122786</v>
      </c>
      <c r="G32" s="132">
        <f t="shared" si="26"/>
        <v>124873</v>
      </c>
      <c r="H32" s="132">
        <f t="shared" si="26"/>
        <v>115571</v>
      </c>
      <c r="I32" s="132">
        <f t="shared" si="26"/>
        <v>114791</v>
      </c>
      <c r="J32" s="132">
        <f t="shared" si="26"/>
        <v>121932</v>
      </c>
      <c r="K32" s="132">
        <f t="shared" si="26"/>
        <v>129355</v>
      </c>
      <c r="L32" s="132">
        <f t="shared" si="26"/>
        <v>110816</v>
      </c>
      <c r="M32" s="132">
        <f t="shared" si="26"/>
        <v>115864</v>
      </c>
      <c r="N32" s="83">
        <f t="shared" si="26"/>
        <v>139136</v>
      </c>
      <c r="O32" s="133">
        <f t="shared" si="26"/>
        <v>123258</v>
      </c>
      <c r="P32" s="174">
        <f t="shared" si="26"/>
        <v>1423131</v>
      </c>
      <c r="Q32" s="134">
        <f t="shared" si="26"/>
        <v>1423131</v>
      </c>
      <c r="S32" s="135">
        <f t="shared" si="25"/>
        <v>682770</v>
      </c>
      <c r="T32" s="135">
        <f t="shared" si="25"/>
        <v>740361</v>
      </c>
      <c r="U32" s="135">
        <f t="shared" si="25"/>
        <v>204749</v>
      </c>
      <c r="Z32" s="38" t="e">
        <f>Z35+Z38+Z41</f>
        <v>#REF!</v>
      </c>
    </row>
    <row r="33" spans="1:26" ht="14.25" customHeight="1">
      <c r="A33" s="195"/>
      <c r="B33" s="204"/>
      <c r="C33" s="205"/>
      <c r="D33" s="136">
        <f aca="true" t="shared" si="27" ref="D33:Q33">D31/D32</f>
        <v>1.132642885338541</v>
      </c>
      <c r="E33" s="137">
        <f t="shared" si="27"/>
        <v>1.0315164587999963</v>
      </c>
      <c r="F33" s="137">
        <f t="shared" si="27"/>
        <v>0.7790627595979998</v>
      </c>
      <c r="G33" s="137">
        <f t="shared" si="27"/>
        <v>1.026907337855261</v>
      </c>
      <c r="H33" s="137">
        <f t="shared" si="27"/>
        <v>1.0827370188022947</v>
      </c>
      <c r="I33" s="137">
        <f t="shared" si="27"/>
        <v>0.9835527175475429</v>
      </c>
      <c r="J33" s="137">
        <f t="shared" si="27"/>
        <v>1.3209903880851621</v>
      </c>
      <c r="K33" s="137">
        <f t="shared" si="27"/>
        <v>1.1668818368056897</v>
      </c>
      <c r="L33" s="137">
        <f t="shared" si="27"/>
        <v>1.2403894744441235</v>
      </c>
      <c r="M33" s="137">
        <f t="shared" si="27"/>
        <v>1.3535783332182558</v>
      </c>
      <c r="N33" s="63">
        <f t="shared" si="27"/>
        <v>1.1528432612695492</v>
      </c>
      <c r="O33" s="157">
        <f t="shared" si="27"/>
        <v>1.1889613655908744</v>
      </c>
      <c r="P33" s="175">
        <f t="shared" si="27"/>
        <v>1.1215510026835196</v>
      </c>
      <c r="Q33" s="138">
        <f t="shared" si="27"/>
        <v>1.1215510026835196</v>
      </c>
      <c r="S33" s="137">
        <f>S31/S32</f>
        <v>2.2602179357616765</v>
      </c>
      <c r="T33" s="137">
        <f>T31/T32</f>
        <v>1.2335198639582583</v>
      </c>
      <c r="U33" s="137">
        <f>U31/U32</f>
        <v>1.079062657204675</v>
      </c>
      <c r="Z33" s="41"/>
    </row>
    <row r="34" spans="1:26" s="22" customFormat="1" ht="14.25" customHeight="1">
      <c r="A34" s="195"/>
      <c r="B34" s="214"/>
      <c r="C34" s="197" t="s">
        <v>0</v>
      </c>
      <c r="D34" s="26">
        <v>24140</v>
      </c>
      <c r="E34" s="26">
        <v>25900</v>
      </c>
      <c r="F34" s="67">
        <v>29220</v>
      </c>
      <c r="G34" s="26">
        <v>30140</v>
      </c>
      <c r="H34" s="26">
        <v>29120</v>
      </c>
      <c r="I34" s="26">
        <v>30260</v>
      </c>
      <c r="J34" s="26">
        <v>38020</v>
      </c>
      <c r="K34" s="26">
        <v>29540</v>
      </c>
      <c r="L34" s="26">
        <v>33840</v>
      </c>
      <c r="M34" s="26">
        <v>36220</v>
      </c>
      <c r="N34" s="60">
        <v>28980</v>
      </c>
      <c r="O34" s="163">
        <v>32960</v>
      </c>
      <c r="P34" s="150">
        <f>SUM(D34:O34)</f>
        <v>368340</v>
      </c>
      <c r="Q34" s="115">
        <f>SUM(D34:O34)</f>
        <v>368340</v>
      </c>
      <c r="S34" s="116">
        <f>SUM(D34:O34)</f>
        <v>368340</v>
      </c>
      <c r="T34" s="116">
        <f>SUM(J34:O34)</f>
        <v>199560</v>
      </c>
      <c r="U34" s="116">
        <f>SUM(D34:E34)</f>
        <v>50040</v>
      </c>
      <c r="Z34" s="45" t="e">
        <f>#REF!+T34</f>
        <v>#REF!</v>
      </c>
    </row>
    <row r="35" spans="1:26" ht="14.25" customHeight="1">
      <c r="A35" s="195"/>
      <c r="B35" s="214"/>
      <c r="C35" s="198"/>
      <c r="D35" s="79">
        <v>31200</v>
      </c>
      <c r="E35" s="79">
        <v>32200</v>
      </c>
      <c r="F35" s="79">
        <v>37120</v>
      </c>
      <c r="G35" s="79">
        <v>34800</v>
      </c>
      <c r="H35" s="79">
        <v>33740</v>
      </c>
      <c r="I35" s="79">
        <v>29720</v>
      </c>
      <c r="J35" s="79">
        <v>38900</v>
      </c>
      <c r="K35" s="79">
        <v>31540</v>
      </c>
      <c r="L35" s="79">
        <v>34960</v>
      </c>
      <c r="M35" s="79">
        <v>36060</v>
      </c>
      <c r="N35" s="79">
        <v>31160</v>
      </c>
      <c r="O35" s="80">
        <v>30700</v>
      </c>
      <c r="P35" s="172">
        <f>SUM(D35:O35)</f>
        <v>402100</v>
      </c>
      <c r="Q35" s="81">
        <f>SUM(D35:O35)</f>
        <v>402100</v>
      </c>
      <c r="S35" s="102">
        <f>SUM(D35:I35)</f>
        <v>198780</v>
      </c>
      <c r="T35" s="102">
        <f>SUM(J35:O35)</f>
        <v>203320</v>
      </c>
      <c r="U35" s="117">
        <f>SUM(D35:E35)</f>
        <v>63400</v>
      </c>
      <c r="V35" s="68"/>
      <c r="Z35" s="38" t="e">
        <f>#REF!+T35</f>
        <v>#REF!</v>
      </c>
    </row>
    <row r="36" spans="1:26" ht="14.25" customHeight="1">
      <c r="A36" s="195"/>
      <c r="B36" s="214"/>
      <c r="C36" s="198"/>
      <c r="D36" s="15">
        <f aca="true" t="shared" si="28" ref="D36:Q36">D34/D35</f>
        <v>0.7737179487179487</v>
      </c>
      <c r="E36" s="15">
        <f t="shared" si="28"/>
        <v>0.8043478260869565</v>
      </c>
      <c r="F36" s="118">
        <f t="shared" si="28"/>
        <v>0.787176724137931</v>
      </c>
      <c r="G36" s="15">
        <f t="shared" si="28"/>
        <v>0.8660919540229886</v>
      </c>
      <c r="H36" s="15">
        <f t="shared" si="28"/>
        <v>0.8630705394190872</v>
      </c>
      <c r="I36" s="15">
        <f t="shared" si="28"/>
        <v>1.0181695827725437</v>
      </c>
      <c r="J36" s="15">
        <f t="shared" si="28"/>
        <v>0.9773778920308483</v>
      </c>
      <c r="K36" s="15">
        <f t="shared" si="28"/>
        <v>0.9365884590995561</v>
      </c>
      <c r="L36" s="15">
        <f t="shared" si="28"/>
        <v>0.9679633867276888</v>
      </c>
      <c r="M36" s="15">
        <f t="shared" si="28"/>
        <v>1.0044370493621742</v>
      </c>
      <c r="N36" s="15">
        <f t="shared" si="28"/>
        <v>0.9300385109114249</v>
      </c>
      <c r="O36" s="29">
        <f t="shared" si="28"/>
        <v>1.073615635179153</v>
      </c>
      <c r="P36" s="152">
        <f t="shared" si="28"/>
        <v>0.9160407858741606</v>
      </c>
      <c r="Q36" s="104">
        <f t="shared" si="28"/>
        <v>0.9160407858741606</v>
      </c>
      <c r="S36" s="103">
        <f>S34/S35</f>
        <v>1.8530033202535465</v>
      </c>
      <c r="T36" s="15">
        <f>T34/T35</f>
        <v>0.9815069840645289</v>
      </c>
      <c r="U36" s="15">
        <f>U34/U35</f>
        <v>0.7892744479495268</v>
      </c>
      <c r="Z36" s="40"/>
    </row>
    <row r="37" spans="1:26" s="22" customFormat="1" ht="14.25" customHeight="1">
      <c r="A37" s="195"/>
      <c r="B37" s="214"/>
      <c r="C37" s="210" t="s">
        <v>4</v>
      </c>
      <c r="D37" s="26">
        <v>77525</v>
      </c>
      <c r="E37" s="67">
        <v>69577</v>
      </c>
      <c r="F37" s="67">
        <v>47883</v>
      </c>
      <c r="G37" s="26">
        <v>80693</v>
      </c>
      <c r="H37" s="67">
        <v>75933</v>
      </c>
      <c r="I37" s="67">
        <v>68343</v>
      </c>
      <c r="J37" s="67">
        <v>106556</v>
      </c>
      <c r="K37" s="67">
        <v>99132</v>
      </c>
      <c r="L37" s="67">
        <v>90440</v>
      </c>
      <c r="M37" s="67">
        <v>104796</v>
      </c>
      <c r="N37" s="67">
        <v>108257</v>
      </c>
      <c r="O37" s="163">
        <v>99664</v>
      </c>
      <c r="P37" s="153">
        <f>SUM(D37:O37)</f>
        <v>1028799</v>
      </c>
      <c r="Q37" s="139">
        <f>SUM(D37:O37)</f>
        <v>1028799</v>
      </c>
      <c r="S37" s="140">
        <f>SUM(D37:O37)</f>
        <v>1028799</v>
      </c>
      <c r="T37" s="140">
        <f>SUM(J37:O37)</f>
        <v>608845</v>
      </c>
      <c r="U37" s="140">
        <f>SUM(D37:E37)</f>
        <v>147102</v>
      </c>
      <c r="Z37" s="49" t="e">
        <f>#REF!+T37</f>
        <v>#REF!</v>
      </c>
    </row>
    <row r="38" spans="1:26" ht="14.25" customHeight="1">
      <c r="A38" s="195"/>
      <c r="B38" s="214"/>
      <c r="C38" s="198"/>
      <c r="D38" s="79">
        <v>56476</v>
      </c>
      <c r="E38" s="79">
        <v>59623</v>
      </c>
      <c r="F38" s="79">
        <v>65581</v>
      </c>
      <c r="G38" s="79">
        <v>73933</v>
      </c>
      <c r="H38" s="79">
        <v>60606</v>
      </c>
      <c r="I38" s="79">
        <v>69371</v>
      </c>
      <c r="J38" s="79">
        <v>64662</v>
      </c>
      <c r="K38" s="79">
        <v>75295</v>
      </c>
      <c r="L38" s="79">
        <v>60876</v>
      </c>
      <c r="M38" s="79">
        <v>62954</v>
      </c>
      <c r="N38" s="79">
        <v>83586</v>
      </c>
      <c r="O38" s="80">
        <v>81513</v>
      </c>
      <c r="P38" s="172">
        <f>SUM(D38:O38)</f>
        <v>814476</v>
      </c>
      <c r="Q38" s="81">
        <f>SUM(D38:O38)</f>
        <v>814476</v>
      </c>
      <c r="S38" s="141">
        <f>SUM(D38:I38)</f>
        <v>385590</v>
      </c>
      <c r="T38" s="141">
        <f>SUM(J38:O38)</f>
        <v>428886</v>
      </c>
      <c r="U38" s="142">
        <f>SUM(D38:E38)</f>
        <v>116099</v>
      </c>
      <c r="V38" s="68"/>
      <c r="Z38" s="43" t="e">
        <f>#REF!+T38</f>
        <v>#REF!</v>
      </c>
    </row>
    <row r="39" spans="1:26" ht="14.25" customHeight="1">
      <c r="A39" s="195"/>
      <c r="B39" s="214"/>
      <c r="C39" s="211"/>
      <c r="D39" s="15">
        <f aca="true" t="shared" si="29" ref="D39:Q39">D37/D38</f>
        <v>1.3727069905800695</v>
      </c>
      <c r="E39" s="15">
        <f t="shared" si="29"/>
        <v>1.1669489961927444</v>
      </c>
      <c r="F39" s="118">
        <f t="shared" si="29"/>
        <v>0.7301352525884022</v>
      </c>
      <c r="G39" s="15">
        <f t="shared" si="29"/>
        <v>1.0914341363126074</v>
      </c>
      <c r="H39" s="15">
        <f t="shared" si="29"/>
        <v>1.252895752895753</v>
      </c>
      <c r="I39" s="15">
        <f t="shared" si="29"/>
        <v>0.985181127560508</v>
      </c>
      <c r="J39" s="15">
        <f t="shared" si="29"/>
        <v>1.6478921159258915</v>
      </c>
      <c r="K39" s="15">
        <f t="shared" si="29"/>
        <v>1.316581446311176</v>
      </c>
      <c r="L39" s="15">
        <f t="shared" si="29"/>
        <v>1.4856429463171037</v>
      </c>
      <c r="M39" s="15">
        <f t="shared" si="29"/>
        <v>1.6646440257966133</v>
      </c>
      <c r="N39" s="15">
        <f t="shared" si="29"/>
        <v>1.2951570837221544</v>
      </c>
      <c r="O39" s="29">
        <f t="shared" si="29"/>
        <v>1.222676137548612</v>
      </c>
      <c r="P39" s="154">
        <f t="shared" si="29"/>
        <v>1.2631421920351245</v>
      </c>
      <c r="Q39" s="119">
        <f t="shared" si="29"/>
        <v>1.2631421920351245</v>
      </c>
      <c r="S39" s="15">
        <f>S37/S38</f>
        <v>2.668116393059986</v>
      </c>
      <c r="T39" s="15">
        <f>T37/T38</f>
        <v>1.4195963496127175</v>
      </c>
      <c r="U39" s="15">
        <f>U37/U38</f>
        <v>1.2670393371174602</v>
      </c>
      <c r="Z39" s="42"/>
    </row>
    <row r="40" spans="1:26" s="22" customFormat="1" ht="14.25" customHeight="1">
      <c r="A40" s="195"/>
      <c r="B40" s="214"/>
      <c r="C40" s="198" t="s">
        <v>1</v>
      </c>
      <c r="D40" s="26">
        <v>7370</v>
      </c>
      <c r="E40" s="26">
        <v>16425</v>
      </c>
      <c r="F40" s="67">
        <v>18555</v>
      </c>
      <c r="G40" s="26">
        <v>17400</v>
      </c>
      <c r="H40" s="26">
        <v>20080</v>
      </c>
      <c r="I40" s="26">
        <v>14300</v>
      </c>
      <c r="J40" s="26">
        <v>16495</v>
      </c>
      <c r="K40" s="26">
        <v>22270</v>
      </c>
      <c r="L40" s="26">
        <v>13175</v>
      </c>
      <c r="M40" s="26">
        <v>15815</v>
      </c>
      <c r="N40" s="26">
        <v>23165</v>
      </c>
      <c r="O40" s="163">
        <v>13925</v>
      </c>
      <c r="P40" s="72">
        <f>SUM(D40:O40)</f>
        <v>198975</v>
      </c>
      <c r="Q40" s="120">
        <f>SUM(D40:O40)</f>
        <v>198975</v>
      </c>
      <c r="S40" s="30">
        <f>SUM(D40:L40)</f>
        <v>146070</v>
      </c>
      <c r="T40" s="30">
        <f>SUM(J40:O40)</f>
        <v>104845</v>
      </c>
      <c r="U40" s="30">
        <f>SUM(D40:E40)</f>
        <v>23795</v>
      </c>
      <c r="Z40" s="48" t="e">
        <f>#REF!+T40</f>
        <v>#REF!</v>
      </c>
    </row>
    <row r="41" spans="1:26" ht="14.25" customHeight="1">
      <c r="A41" s="195"/>
      <c r="B41" s="214"/>
      <c r="C41" s="198"/>
      <c r="D41" s="79">
        <v>8590</v>
      </c>
      <c r="E41" s="79">
        <v>16660</v>
      </c>
      <c r="F41" s="79">
        <v>20085</v>
      </c>
      <c r="G41" s="79">
        <v>16140</v>
      </c>
      <c r="H41" s="79">
        <v>21225</v>
      </c>
      <c r="I41" s="79">
        <v>15700</v>
      </c>
      <c r="J41" s="79">
        <v>18370</v>
      </c>
      <c r="K41" s="79">
        <v>22520</v>
      </c>
      <c r="L41" s="79">
        <v>14980</v>
      </c>
      <c r="M41" s="79">
        <v>16850</v>
      </c>
      <c r="N41" s="79">
        <v>24390</v>
      </c>
      <c r="O41" s="80">
        <v>11045</v>
      </c>
      <c r="P41" s="172">
        <f>SUM(D41:O41)</f>
        <v>206555</v>
      </c>
      <c r="Q41" s="81">
        <f>SUM(D41:O41)</f>
        <v>206555</v>
      </c>
      <c r="S41" s="141">
        <f>SUM(D41:I41)</f>
        <v>98400</v>
      </c>
      <c r="T41" s="141">
        <f>SUM(J41:O41)</f>
        <v>108155</v>
      </c>
      <c r="U41" s="142">
        <f>SUM(D41:E41)</f>
        <v>25250</v>
      </c>
      <c r="V41" s="68"/>
      <c r="Z41" s="43" t="e">
        <f>#REF!+T41</f>
        <v>#REF!</v>
      </c>
    </row>
    <row r="42" spans="1:26" ht="14.25" customHeight="1">
      <c r="A42" s="195"/>
      <c r="B42" s="215"/>
      <c r="C42" s="212"/>
      <c r="D42" s="10">
        <f aca="true" t="shared" si="30" ref="D42:Q42">D40/D41</f>
        <v>0.8579743888242142</v>
      </c>
      <c r="E42" s="10">
        <f t="shared" si="30"/>
        <v>0.9858943577430972</v>
      </c>
      <c r="F42" s="10">
        <f t="shared" si="30"/>
        <v>0.9238237490664675</v>
      </c>
      <c r="G42" s="10">
        <f t="shared" si="30"/>
        <v>1.0780669144981412</v>
      </c>
      <c r="H42" s="10">
        <f t="shared" si="30"/>
        <v>0.9460541813898704</v>
      </c>
      <c r="I42" s="10">
        <f t="shared" si="30"/>
        <v>0.910828025477707</v>
      </c>
      <c r="J42" s="10">
        <f t="shared" si="30"/>
        <v>0.8979314099074578</v>
      </c>
      <c r="K42" s="10">
        <f t="shared" si="30"/>
        <v>0.988898756660746</v>
      </c>
      <c r="L42" s="10">
        <f t="shared" si="30"/>
        <v>0.8795060080106809</v>
      </c>
      <c r="M42" s="10">
        <f t="shared" si="30"/>
        <v>0.9385756676557864</v>
      </c>
      <c r="N42" s="10">
        <f t="shared" si="30"/>
        <v>0.9497744977449775</v>
      </c>
      <c r="O42" s="8">
        <f t="shared" si="30"/>
        <v>1.2607514712539611</v>
      </c>
      <c r="P42" s="155">
        <f t="shared" si="30"/>
        <v>0.963302752293578</v>
      </c>
      <c r="Q42" s="121">
        <f t="shared" si="30"/>
        <v>0.963302752293578</v>
      </c>
      <c r="S42" s="10">
        <f>S40/S41</f>
        <v>1.484451219512195</v>
      </c>
      <c r="T42" s="10">
        <f>T40/T41</f>
        <v>0.9693957745827747</v>
      </c>
      <c r="U42" s="10">
        <f>U40/U41</f>
        <v>0.9423762376237623</v>
      </c>
      <c r="Z42" s="41"/>
    </row>
    <row r="43" spans="1:26" s="22" customFormat="1" ht="14.25" customHeight="1">
      <c r="A43" s="195"/>
      <c r="B43" s="204" t="s">
        <v>28</v>
      </c>
      <c r="C43" s="205"/>
      <c r="D43" s="24">
        <f aca="true" t="shared" si="31" ref="D43:Q43">D46+D49+D52</f>
        <v>327899</v>
      </c>
      <c r="E43" s="143">
        <f t="shared" si="31"/>
        <v>344614</v>
      </c>
      <c r="F43" s="143">
        <f t="shared" si="31"/>
        <v>361729</v>
      </c>
      <c r="G43" s="143">
        <f t="shared" si="31"/>
        <v>346443</v>
      </c>
      <c r="H43" s="143">
        <f>H46+H49+H52</f>
        <v>344425</v>
      </c>
      <c r="I43" s="143">
        <f t="shared" si="31"/>
        <v>336152</v>
      </c>
      <c r="J43" s="143">
        <f t="shared" si="31"/>
        <v>419850</v>
      </c>
      <c r="K43" s="143">
        <f t="shared" si="31"/>
        <v>376709</v>
      </c>
      <c r="L43" s="143">
        <f t="shared" si="31"/>
        <v>406222</v>
      </c>
      <c r="M43" s="143">
        <f t="shared" si="31"/>
        <v>427945</v>
      </c>
      <c r="N43" s="64">
        <f t="shared" si="31"/>
        <v>427812</v>
      </c>
      <c r="O43" s="144">
        <f t="shared" si="31"/>
        <v>442870</v>
      </c>
      <c r="P43" s="176">
        <f t="shared" si="31"/>
        <v>4562670</v>
      </c>
      <c r="Q43" s="145">
        <f t="shared" si="31"/>
        <v>4562670</v>
      </c>
      <c r="S43" s="143">
        <f aca="true" t="shared" si="32" ref="S43:U44">S46+S49+S52</f>
        <v>4500505</v>
      </c>
      <c r="T43" s="143">
        <f t="shared" si="32"/>
        <v>2501408</v>
      </c>
      <c r="U43" s="143">
        <f t="shared" si="32"/>
        <v>672513</v>
      </c>
      <c r="Z43" s="46" t="e">
        <f>Z46+Z49+Z52</f>
        <v>#REF!</v>
      </c>
    </row>
    <row r="44" spans="1:26" ht="14.25" customHeight="1">
      <c r="A44" s="195"/>
      <c r="B44" s="204"/>
      <c r="C44" s="205"/>
      <c r="D44" s="131">
        <f aca="true" t="shared" si="33" ref="D44:Q44">D47+D50+D53</f>
        <v>326513</v>
      </c>
      <c r="E44" s="132">
        <f t="shared" si="33"/>
        <v>350840</v>
      </c>
      <c r="F44" s="132">
        <f t="shared" si="33"/>
        <v>360923</v>
      </c>
      <c r="G44" s="132">
        <f t="shared" si="33"/>
        <v>347709</v>
      </c>
      <c r="H44" s="132">
        <f t="shared" si="33"/>
        <v>308024</v>
      </c>
      <c r="I44" s="132">
        <f t="shared" si="33"/>
        <v>308457</v>
      </c>
      <c r="J44" s="132">
        <f t="shared" si="33"/>
        <v>303986</v>
      </c>
      <c r="K44" s="132">
        <f t="shared" si="33"/>
        <v>328590</v>
      </c>
      <c r="L44" s="132">
        <f t="shared" si="33"/>
        <v>320337</v>
      </c>
      <c r="M44" s="132">
        <f t="shared" si="33"/>
        <v>285198</v>
      </c>
      <c r="N44" s="83">
        <f t="shared" si="33"/>
        <v>377038</v>
      </c>
      <c r="O44" s="133">
        <f t="shared" si="33"/>
        <v>369247</v>
      </c>
      <c r="P44" s="174">
        <f t="shared" si="33"/>
        <v>3986862</v>
      </c>
      <c r="Q44" s="134">
        <f t="shared" si="33"/>
        <v>3986862</v>
      </c>
      <c r="S44" s="135">
        <f t="shared" si="32"/>
        <v>2002466</v>
      </c>
      <c r="T44" s="135">
        <f t="shared" si="32"/>
        <v>1984396</v>
      </c>
      <c r="U44" s="135">
        <f t="shared" si="32"/>
        <v>677353</v>
      </c>
      <c r="Z44" s="38" t="e">
        <f>Z47+Z50+Z53</f>
        <v>#REF!</v>
      </c>
    </row>
    <row r="45" spans="1:26" ht="14.25" customHeight="1">
      <c r="A45" s="195"/>
      <c r="B45" s="204"/>
      <c r="C45" s="205"/>
      <c r="D45" s="136">
        <f aca="true" t="shared" si="34" ref="D45:Q45">D43/D44</f>
        <v>1.0042448539568103</v>
      </c>
      <c r="E45" s="137">
        <f t="shared" si="34"/>
        <v>0.9822540189260062</v>
      </c>
      <c r="F45" s="137">
        <f t="shared" si="34"/>
        <v>1.0022331633063009</v>
      </c>
      <c r="G45" s="137">
        <f t="shared" si="34"/>
        <v>0.9963590243565741</v>
      </c>
      <c r="H45" s="137">
        <f t="shared" si="34"/>
        <v>1.1181758564267719</v>
      </c>
      <c r="I45" s="137">
        <f t="shared" si="34"/>
        <v>1.089785610311972</v>
      </c>
      <c r="J45" s="137">
        <f t="shared" si="34"/>
        <v>1.381149131867915</v>
      </c>
      <c r="K45" s="137">
        <f t="shared" si="34"/>
        <v>1.1464408533430719</v>
      </c>
      <c r="L45" s="137">
        <f t="shared" si="34"/>
        <v>1.268108273474497</v>
      </c>
      <c r="M45" s="137">
        <f t="shared" si="34"/>
        <v>1.5005189377204609</v>
      </c>
      <c r="N45" s="63">
        <f t="shared" si="34"/>
        <v>1.1346654713848472</v>
      </c>
      <c r="O45" s="157">
        <f t="shared" si="34"/>
        <v>1.1993868602859332</v>
      </c>
      <c r="P45" s="175">
        <f t="shared" si="34"/>
        <v>1.1444263684070328</v>
      </c>
      <c r="Q45" s="138">
        <f t="shared" si="34"/>
        <v>1.1444263684070328</v>
      </c>
      <c r="S45" s="137">
        <f>S43/S44</f>
        <v>2.2474813554886826</v>
      </c>
      <c r="T45" s="137">
        <f>T43/T44</f>
        <v>1.2605387231177647</v>
      </c>
      <c r="U45" s="137">
        <f>U43/U44</f>
        <v>0.9928545381802398</v>
      </c>
      <c r="Z45" s="41"/>
    </row>
    <row r="46" spans="1:26" s="22" customFormat="1" ht="14.25" customHeight="1">
      <c r="A46" s="195"/>
      <c r="B46" s="214"/>
      <c r="C46" s="197" t="s">
        <v>0</v>
      </c>
      <c r="D46" s="14">
        <v>16136</v>
      </c>
      <c r="E46" s="14">
        <v>14415</v>
      </c>
      <c r="F46" s="73">
        <v>17087</v>
      </c>
      <c r="G46" s="73">
        <v>11661</v>
      </c>
      <c r="H46" s="73">
        <v>15597</v>
      </c>
      <c r="I46" s="73">
        <v>14913</v>
      </c>
      <c r="J46" s="73">
        <v>14573</v>
      </c>
      <c r="K46" s="73">
        <v>19446</v>
      </c>
      <c r="L46" s="73">
        <v>19278</v>
      </c>
      <c r="M46" s="73">
        <v>15090</v>
      </c>
      <c r="N46" s="73">
        <v>14480</v>
      </c>
      <c r="O46" s="32">
        <v>13187</v>
      </c>
      <c r="P46" s="150">
        <f>SUM(D46:O46)</f>
        <v>185863</v>
      </c>
      <c r="Q46" s="115">
        <f>SUM(D46:O46)</f>
        <v>185863</v>
      </c>
      <c r="S46" s="116">
        <f>SUM(D46:O46)</f>
        <v>185863</v>
      </c>
      <c r="T46" s="116">
        <f>SUM(J46:O46)</f>
        <v>96054</v>
      </c>
      <c r="U46" s="116">
        <f>SUM(D46:E46)</f>
        <v>30551</v>
      </c>
      <c r="Z46" s="45" t="e">
        <f>#REF!+T46</f>
        <v>#REF!</v>
      </c>
    </row>
    <row r="47" spans="1:26" ht="14.25" customHeight="1">
      <c r="A47" s="195"/>
      <c r="B47" s="214"/>
      <c r="C47" s="198"/>
      <c r="D47" s="79">
        <v>16749</v>
      </c>
      <c r="E47" s="79">
        <v>13430</v>
      </c>
      <c r="F47" s="79">
        <v>13678</v>
      </c>
      <c r="G47" s="84">
        <v>22841</v>
      </c>
      <c r="H47" s="84">
        <v>27477</v>
      </c>
      <c r="I47" s="84">
        <v>21786</v>
      </c>
      <c r="J47" s="84">
        <v>21294</v>
      </c>
      <c r="K47" s="84">
        <v>20805</v>
      </c>
      <c r="L47" s="84">
        <v>19672</v>
      </c>
      <c r="M47" s="84">
        <v>21241</v>
      </c>
      <c r="N47" s="84">
        <v>22547</v>
      </c>
      <c r="O47" s="80">
        <v>18184</v>
      </c>
      <c r="P47" s="172">
        <f>SUM(D47:O47)</f>
        <v>239704</v>
      </c>
      <c r="Q47" s="81">
        <f>SUM(D47:O47)</f>
        <v>239704</v>
      </c>
      <c r="S47" s="102">
        <f>SUM(D47:I47)</f>
        <v>115961</v>
      </c>
      <c r="T47" s="102">
        <f>SUM(J47:O47)</f>
        <v>123743</v>
      </c>
      <c r="U47" s="117">
        <f>SUM(D47:E47)</f>
        <v>30179</v>
      </c>
      <c r="V47" s="68"/>
      <c r="Z47" s="38" t="e">
        <f>#REF!+T47</f>
        <v>#REF!</v>
      </c>
    </row>
    <row r="48" spans="1:26" ht="14.25" customHeight="1">
      <c r="A48" s="195"/>
      <c r="B48" s="214"/>
      <c r="C48" s="198"/>
      <c r="D48" s="103">
        <f aca="true" t="shared" si="35" ref="D48:Q48">D46/D47</f>
        <v>0.9634008000477641</v>
      </c>
      <c r="E48" s="103">
        <f t="shared" si="35"/>
        <v>1.073343261355175</v>
      </c>
      <c r="F48" s="146">
        <f t="shared" si="35"/>
        <v>1.2492323439099284</v>
      </c>
      <c r="G48" s="146">
        <f t="shared" si="35"/>
        <v>0.5105293113261241</v>
      </c>
      <c r="H48" s="146">
        <f t="shared" si="35"/>
        <v>0.5676383884703571</v>
      </c>
      <c r="I48" s="146">
        <f t="shared" si="35"/>
        <v>0.6845221702010466</v>
      </c>
      <c r="J48" s="146">
        <f t="shared" si="35"/>
        <v>0.6843711843711844</v>
      </c>
      <c r="K48" s="146">
        <f t="shared" si="35"/>
        <v>0.9346791636625811</v>
      </c>
      <c r="L48" s="146">
        <f t="shared" si="35"/>
        <v>0.9799715331435543</v>
      </c>
      <c r="M48" s="146">
        <f t="shared" si="35"/>
        <v>0.7104185302010263</v>
      </c>
      <c r="N48" s="146">
        <f t="shared" si="35"/>
        <v>0.6422140417793941</v>
      </c>
      <c r="O48" s="28">
        <f t="shared" si="35"/>
        <v>0.7251979762428509</v>
      </c>
      <c r="P48" s="152">
        <f t="shared" si="35"/>
        <v>0.7753854754196843</v>
      </c>
      <c r="Q48" s="104">
        <f t="shared" si="35"/>
        <v>0.7753854754196843</v>
      </c>
      <c r="S48" s="103">
        <f>S46/S47</f>
        <v>1.602806115849294</v>
      </c>
      <c r="T48" s="103">
        <f>T46/T47</f>
        <v>0.7762378477974512</v>
      </c>
      <c r="U48" s="103">
        <f>U46/U47</f>
        <v>1.0123264521687265</v>
      </c>
      <c r="Z48" s="40"/>
    </row>
    <row r="49" spans="1:26" s="22" customFormat="1" ht="14.25" customHeight="1">
      <c r="A49" s="195"/>
      <c r="B49" s="214"/>
      <c r="C49" s="210" t="s">
        <v>4</v>
      </c>
      <c r="D49" s="177">
        <v>302423</v>
      </c>
      <c r="E49" s="74">
        <v>314649</v>
      </c>
      <c r="F49" s="74">
        <v>324932</v>
      </c>
      <c r="G49" s="74">
        <v>319312</v>
      </c>
      <c r="H49" s="74">
        <v>308768</v>
      </c>
      <c r="I49" s="74">
        <v>306474</v>
      </c>
      <c r="J49" s="74">
        <v>387632</v>
      </c>
      <c r="K49" s="74">
        <v>334933</v>
      </c>
      <c r="L49" s="74">
        <v>374109</v>
      </c>
      <c r="M49" s="74">
        <v>391060</v>
      </c>
      <c r="N49" s="74">
        <v>387042</v>
      </c>
      <c r="O49" s="33">
        <v>415603</v>
      </c>
      <c r="P49" s="153">
        <f>SUM(D49:O49)</f>
        <v>4166937</v>
      </c>
      <c r="Q49" s="139">
        <f>SUM(D49:O49)</f>
        <v>4166937</v>
      </c>
      <c r="S49" s="140">
        <f>SUM(D49:O49)</f>
        <v>4166937</v>
      </c>
      <c r="T49" s="140">
        <f>SUM(J49:O49)</f>
        <v>2290379</v>
      </c>
      <c r="U49" s="140">
        <f>SUM(D49:E49)</f>
        <v>617072</v>
      </c>
      <c r="Z49" s="49" t="e">
        <f>#REF!+T49</f>
        <v>#REF!</v>
      </c>
    </row>
    <row r="50" spans="1:26" ht="14.25" customHeight="1">
      <c r="A50" s="195"/>
      <c r="B50" s="214"/>
      <c r="C50" s="198"/>
      <c r="D50" s="79">
        <v>299979</v>
      </c>
      <c r="E50" s="79">
        <v>318115</v>
      </c>
      <c r="F50" s="79">
        <v>325365</v>
      </c>
      <c r="G50" s="84">
        <v>308118</v>
      </c>
      <c r="H50" s="84">
        <v>258807</v>
      </c>
      <c r="I50" s="84">
        <v>270181</v>
      </c>
      <c r="J50" s="84">
        <v>262377</v>
      </c>
      <c r="K50" s="84">
        <v>284500</v>
      </c>
      <c r="L50" s="84">
        <v>287900</v>
      </c>
      <c r="M50" s="84">
        <v>248347</v>
      </c>
      <c r="N50" s="84">
        <v>330851</v>
      </c>
      <c r="O50" s="80">
        <v>340348</v>
      </c>
      <c r="P50" s="172">
        <f>SUM(D50:O50)</f>
        <v>3534888</v>
      </c>
      <c r="Q50" s="81">
        <f>SUM(D50:O50)</f>
        <v>3534888</v>
      </c>
      <c r="S50" s="141">
        <f>SUM(D50:I50)</f>
        <v>1780565</v>
      </c>
      <c r="T50" s="141">
        <f>SUM(J50:O50)</f>
        <v>1754323</v>
      </c>
      <c r="U50" s="142">
        <f>SUM(D50:E50)</f>
        <v>618094</v>
      </c>
      <c r="V50" s="68"/>
      <c r="Z50" s="43" t="e">
        <f>#REF!+T50</f>
        <v>#REF!</v>
      </c>
    </row>
    <row r="51" spans="1:26" ht="14.25" customHeight="1">
      <c r="A51" s="195"/>
      <c r="B51" s="214"/>
      <c r="C51" s="211"/>
      <c r="D51" s="15">
        <f aca="true" t="shared" si="36" ref="D51:Q51">D49/D50</f>
        <v>1.0081472369732547</v>
      </c>
      <c r="E51" s="15">
        <f t="shared" si="36"/>
        <v>0.9891045691023687</v>
      </c>
      <c r="F51" s="118">
        <f t="shared" si="36"/>
        <v>0.9986691869131591</v>
      </c>
      <c r="G51" s="118">
        <f t="shared" si="36"/>
        <v>1.0363302371169487</v>
      </c>
      <c r="H51" s="118">
        <f t="shared" si="36"/>
        <v>1.193043464821276</v>
      </c>
      <c r="I51" s="118">
        <f t="shared" si="36"/>
        <v>1.1343284686932094</v>
      </c>
      <c r="J51" s="118">
        <f t="shared" si="36"/>
        <v>1.4773855940116702</v>
      </c>
      <c r="K51" s="118">
        <f t="shared" si="36"/>
        <v>1.1772688927943762</v>
      </c>
      <c r="L51" s="118">
        <f t="shared" si="36"/>
        <v>1.2994407780479333</v>
      </c>
      <c r="M51" s="118">
        <f t="shared" si="36"/>
        <v>1.5746515963551</v>
      </c>
      <c r="N51" s="118">
        <f t="shared" si="36"/>
        <v>1.169837781962273</v>
      </c>
      <c r="O51" s="29">
        <f t="shared" si="36"/>
        <v>1.2211119207399486</v>
      </c>
      <c r="P51" s="154">
        <f t="shared" si="36"/>
        <v>1.178803119080435</v>
      </c>
      <c r="Q51" s="119">
        <f t="shared" si="36"/>
        <v>1.178803119080435</v>
      </c>
      <c r="S51" s="15">
        <f>S49/S50</f>
        <v>2.3402330159247207</v>
      </c>
      <c r="T51" s="15">
        <f>T49/T50</f>
        <v>1.305562886652002</v>
      </c>
      <c r="U51" s="15">
        <f>U49/U50</f>
        <v>0.9983465298158533</v>
      </c>
      <c r="Z51" s="42"/>
    </row>
    <row r="52" spans="1:26" s="22" customFormat="1" ht="14.25" customHeight="1">
      <c r="A52" s="195"/>
      <c r="B52" s="214"/>
      <c r="C52" s="198" t="s">
        <v>1</v>
      </c>
      <c r="D52" s="27">
        <v>9340</v>
      </c>
      <c r="E52" s="27">
        <v>15550</v>
      </c>
      <c r="F52" s="75">
        <v>19710</v>
      </c>
      <c r="G52" s="75">
        <v>15470</v>
      </c>
      <c r="H52" s="75">
        <v>20060</v>
      </c>
      <c r="I52" s="75">
        <v>14765</v>
      </c>
      <c r="J52" s="75">
        <v>17645</v>
      </c>
      <c r="K52" s="75">
        <v>22330</v>
      </c>
      <c r="L52" s="75">
        <v>12835</v>
      </c>
      <c r="M52" s="75">
        <v>21795</v>
      </c>
      <c r="N52" s="75">
        <v>26290</v>
      </c>
      <c r="O52" s="34">
        <v>14080</v>
      </c>
      <c r="P52" s="72">
        <f>SUM(D52:O52)</f>
        <v>209870</v>
      </c>
      <c r="Q52" s="120">
        <f>SUM(D52:O52)</f>
        <v>209870</v>
      </c>
      <c r="S52" s="30">
        <f>SUM(D52:L52)</f>
        <v>147705</v>
      </c>
      <c r="T52" s="30">
        <f>SUM(J52:O52)</f>
        <v>114975</v>
      </c>
      <c r="U52" s="30">
        <f>SUM(D52:E52)</f>
        <v>24890</v>
      </c>
      <c r="Z52" s="48" t="e">
        <f>#REF!+T52</f>
        <v>#REF!</v>
      </c>
    </row>
    <row r="53" spans="1:26" ht="14.25" customHeight="1">
      <c r="A53" s="195"/>
      <c r="B53" s="214"/>
      <c r="C53" s="198"/>
      <c r="D53" s="79">
        <v>9785</v>
      </c>
      <c r="E53" s="79">
        <v>19295</v>
      </c>
      <c r="F53" s="79">
        <v>21880</v>
      </c>
      <c r="G53" s="79">
        <v>16750</v>
      </c>
      <c r="H53" s="79">
        <v>21740</v>
      </c>
      <c r="I53" s="79">
        <v>16490</v>
      </c>
      <c r="J53" s="79">
        <v>20315</v>
      </c>
      <c r="K53" s="79">
        <v>23285</v>
      </c>
      <c r="L53" s="79">
        <v>12765</v>
      </c>
      <c r="M53" s="79">
        <v>15610</v>
      </c>
      <c r="N53" s="79">
        <v>23640</v>
      </c>
      <c r="O53" s="80">
        <v>10715</v>
      </c>
      <c r="P53" s="172">
        <f>SUM(D53:O53)</f>
        <v>212270</v>
      </c>
      <c r="Q53" s="81">
        <f>SUM(D53:O53)</f>
        <v>212270</v>
      </c>
      <c r="S53" s="141">
        <f>SUM(D53:I53)</f>
        <v>105940</v>
      </c>
      <c r="T53" s="141">
        <f>SUM(J53:O53)</f>
        <v>106330</v>
      </c>
      <c r="U53" s="142">
        <f>SUM(D53:E53)</f>
        <v>29080</v>
      </c>
      <c r="V53" s="68"/>
      <c r="Z53" s="43" t="e">
        <f>#REF!+T53</f>
        <v>#REF!</v>
      </c>
    </row>
    <row r="54" spans="1:26" ht="15" customHeight="1" thickBot="1">
      <c r="A54" s="196"/>
      <c r="B54" s="215"/>
      <c r="C54" s="212"/>
      <c r="D54" s="10">
        <f aca="true" t="shared" si="37" ref="D54:Q54">D52/D53</f>
        <v>0.9545222278998468</v>
      </c>
      <c r="E54" s="10">
        <f t="shared" si="37"/>
        <v>0.8059082663902566</v>
      </c>
      <c r="F54" s="10">
        <f t="shared" si="37"/>
        <v>0.9008226691042047</v>
      </c>
      <c r="G54" s="10">
        <f t="shared" si="37"/>
        <v>0.9235820895522389</v>
      </c>
      <c r="H54" s="10">
        <f t="shared" si="37"/>
        <v>0.922723091076357</v>
      </c>
      <c r="I54" s="10">
        <f t="shared" si="37"/>
        <v>0.8953911461491814</v>
      </c>
      <c r="J54" s="10">
        <f t="shared" si="37"/>
        <v>0.8685700221511199</v>
      </c>
      <c r="K54" s="10">
        <f t="shared" si="37"/>
        <v>0.9589864719776681</v>
      </c>
      <c r="L54" s="10">
        <f t="shared" si="37"/>
        <v>1.0054837446141793</v>
      </c>
      <c r="M54" s="10">
        <f t="shared" si="37"/>
        <v>1.3962203715566943</v>
      </c>
      <c r="N54" s="10">
        <f t="shared" si="37"/>
        <v>1.112098138747885</v>
      </c>
      <c r="O54" s="8">
        <f t="shared" si="37"/>
        <v>1.3140457302846478</v>
      </c>
      <c r="P54" s="158">
        <f t="shared" si="37"/>
        <v>0.9886936448862298</v>
      </c>
      <c r="Q54" s="147">
        <f t="shared" si="37"/>
        <v>0.9886936448862298</v>
      </c>
      <c r="S54" s="10">
        <f>S52/S53</f>
        <v>1.3942325844817822</v>
      </c>
      <c r="T54" s="10">
        <f>T52/T53</f>
        <v>1.0813034891375906</v>
      </c>
      <c r="U54" s="10">
        <f>U52/U53</f>
        <v>0.8559147180192572</v>
      </c>
      <c r="Z54" s="41"/>
    </row>
    <row r="55" spans="1:15" ht="14.25" thickTop="1">
      <c r="A55" s="1"/>
      <c r="D55" s="213" t="s">
        <v>29</v>
      </c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</row>
    <row r="56" spans="1:14" ht="13.5">
      <c r="A56" s="1"/>
      <c r="D56" s="179" t="s">
        <v>21</v>
      </c>
      <c r="E56" s="21"/>
      <c r="F56" s="21"/>
      <c r="G56" s="21"/>
      <c r="H56" s="21"/>
      <c r="I56" s="21"/>
      <c r="J56" s="21"/>
      <c r="K56" s="21"/>
      <c r="L56" s="21"/>
      <c r="M56" s="21"/>
      <c r="N56" s="65"/>
    </row>
    <row r="57" spans="1:14" ht="13.5">
      <c r="A57" s="1"/>
      <c r="D57" s="7"/>
      <c r="E57" s="6"/>
      <c r="F57" s="6"/>
      <c r="G57" s="6"/>
      <c r="H57" s="6"/>
      <c r="I57" s="6"/>
      <c r="J57" s="6"/>
      <c r="K57" s="6"/>
      <c r="L57" s="6"/>
      <c r="M57" s="6"/>
      <c r="N57" s="66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89" ht="13.5">
      <c r="A89" s="1"/>
    </row>
    <row r="90" ht="13.5">
      <c r="A90" s="1"/>
    </row>
    <row r="91" ht="13.5">
      <c r="A91" s="1"/>
    </row>
    <row r="92" ht="13.5">
      <c r="A92" s="1"/>
    </row>
    <row r="93" ht="13.5">
      <c r="A93" s="1"/>
    </row>
    <row r="94" ht="13.5">
      <c r="A94" s="1"/>
    </row>
    <row r="95" ht="13.5">
      <c r="A95" s="1"/>
    </row>
    <row r="96" ht="13.5">
      <c r="A96" s="1"/>
    </row>
    <row r="97" ht="13.5">
      <c r="A97" s="1"/>
    </row>
    <row r="98" ht="13.5">
      <c r="A98" s="1"/>
    </row>
    <row r="99" ht="13.5">
      <c r="A99" s="1"/>
    </row>
    <row r="100" ht="13.5">
      <c r="A100" s="1"/>
    </row>
    <row r="101" ht="13.5">
      <c r="A101" s="1"/>
    </row>
    <row r="102" ht="13.5">
      <c r="A102" s="1"/>
    </row>
    <row r="103" ht="13.5">
      <c r="A103" s="1"/>
    </row>
    <row r="104" ht="13.5">
      <c r="A104" s="1"/>
    </row>
    <row r="105" ht="13.5">
      <c r="A105" s="1"/>
    </row>
    <row r="106" ht="13.5">
      <c r="A106" s="1"/>
    </row>
    <row r="107" ht="13.5">
      <c r="A107" s="1"/>
    </row>
    <row r="108" ht="13.5">
      <c r="A108" s="1"/>
    </row>
    <row r="109" ht="13.5">
      <c r="A109" s="1"/>
    </row>
    <row r="110" ht="13.5">
      <c r="A110" s="1"/>
    </row>
    <row r="111" ht="13.5">
      <c r="A111" s="1"/>
    </row>
    <row r="112" ht="13.5">
      <c r="A112" s="1"/>
    </row>
    <row r="113" ht="13.5">
      <c r="A113" s="1"/>
    </row>
    <row r="114" ht="13.5">
      <c r="A114" s="1"/>
    </row>
    <row r="115" ht="13.5">
      <c r="A115" s="1"/>
    </row>
    <row r="116" ht="13.5">
      <c r="A116" s="1"/>
    </row>
    <row r="117" ht="13.5">
      <c r="A117" s="1"/>
    </row>
  </sheetData>
  <sheetProtection/>
  <mergeCells count="23">
    <mergeCell ref="D55:O55"/>
    <mergeCell ref="B34:B42"/>
    <mergeCell ref="C46:C48"/>
    <mergeCell ref="B43:C45"/>
    <mergeCell ref="B46:B54"/>
    <mergeCell ref="C49:C51"/>
    <mergeCell ref="C52:C54"/>
    <mergeCell ref="C22:C24"/>
    <mergeCell ref="B19:C21"/>
    <mergeCell ref="A28:C30"/>
    <mergeCell ref="A31:A54"/>
    <mergeCell ref="C37:C39"/>
    <mergeCell ref="C40:C42"/>
    <mergeCell ref="A3:C3"/>
    <mergeCell ref="A4:C6"/>
    <mergeCell ref="A7:C9"/>
    <mergeCell ref="B10:C12"/>
    <mergeCell ref="A10:A27"/>
    <mergeCell ref="C34:C36"/>
    <mergeCell ref="C13:C15"/>
    <mergeCell ref="C16:C18"/>
    <mergeCell ref="C25:C27"/>
    <mergeCell ref="B31:C33"/>
  </mergeCells>
  <printOptions/>
  <pageMargins left="0.7874015748031497" right="0.5905511811023623" top="0.35433070866141736" bottom="0.15748031496062992" header="0.15748031496062992" footer="0.15748031496062992"/>
  <pageSetup errors="blank"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花村</dc:creator>
  <cp:keywords/>
  <dc:description/>
  <cp:lastModifiedBy>建設技術企画課</cp:lastModifiedBy>
  <cp:lastPrinted>2020-09-17T05:53:54Z</cp:lastPrinted>
  <dcterms:created xsi:type="dcterms:W3CDTF">2004-09-25T04:39:54Z</dcterms:created>
  <dcterms:modified xsi:type="dcterms:W3CDTF">2020-10-22T06:32:17Z</dcterms:modified>
  <cp:category/>
  <cp:version/>
  <cp:contentType/>
  <cp:contentStatus/>
</cp:coreProperties>
</file>