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k-ns-v201\清水港管理局\02企画振興課\02 統計\(6)月報\R6\Webアップ用\2024.3\"/>
    </mc:Choice>
  </mc:AlternateContent>
  <bookViews>
    <workbookView xWindow="0" yWindow="0" windowWidth="28800" windowHeight="12240"/>
  </bookViews>
  <sheets>
    <sheet name="コンテナ取扱数量(TEU)_2024" sheetId="1" r:id="rId1"/>
  </sheets>
  <externalReferences>
    <externalReference r:id="rId2"/>
  </externalReferences>
  <definedNames>
    <definedName name="HYODAI">#REF!</definedName>
    <definedName name="MEISAI">#REF!</definedName>
    <definedName name="_xlnm.Print_Area" localSheetId="0">'コンテナ取扱数量(TEU)_2024'!$A$1:$X$88</definedName>
    <definedName name="メッセージボタン">"ボタン 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8" i="1" l="1"/>
  <c r="O87" i="1"/>
  <c r="O81" i="1" s="1"/>
  <c r="N87" i="1"/>
  <c r="M87" i="1"/>
  <c r="L87" i="1"/>
  <c r="K87" i="1"/>
  <c r="K81" i="1" s="1"/>
  <c r="J87" i="1"/>
  <c r="I87" i="1"/>
  <c r="H87" i="1"/>
  <c r="G87" i="1"/>
  <c r="G81" i="1" s="1"/>
  <c r="F87" i="1"/>
  <c r="E87" i="1"/>
  <c r="D87" i="1"/>
  <c r="O86" i="1"/>
  <c r="O88" i="1" s="1"/>
  <c r="N86" i="1"/>
  <c r="N88" i="1" s="1"/>
  <c r="M86" i="1"/>
  <c r="M80" i="1" s="1"/>
  <c r="L86" i="1"/>
  <c r="L88" i="1" s="1"/>
  <c r="K86" i="1"/>
  <c r="K88" i="1" s="1"/>
  <c r="J86" i="1"/>
  <c r="I86" i="1"/>
  <c r="I80" i="1" s="1"/>
  <c r="H86" i="1"/>
  <c r="H88" i="1" s="1"/>
  <c r="G86" i="1"/>
  <c r="G88" i="1" s="1"/>
  <c r="F86" i="1"/>
  <c r="F88" i="1" s="1"/>
  <c r="E86" i="1"/>
  <c r="E80" i="1" s="1"/>
  <c r="D86" i="1"/>
  <c r="D88" i="1" s="1"/>
  <c r="U84" i="1"/>
  <c r="O84" i="1"/>
  <c r="N84" i="1"/>
  <c r="M84" i="1"/>
  <c r="L84" i="1"/>
  <c r="K84" i="1"/>
  <c r="T84" i="1" s="1"/>
  <c r="J84" i="1"/>
  <c r="I84" i="1"/>
  <c r="H84" i="1"/>
  <c r="H81" i="1" s="1"/>
  <c r="G84" i="1"/>
  <c r="F84" i="1"/>
  <c r="E84" i="1"/>
  <c r="D84" i="1"/>
  <c r="O83" i="1"/>
  <c r="O85" i="1" s="1"/>
  <c r="N83" i="1"/>
  <c r="M83" i="1"/>
  <c r="M85" i="1" s="1"/>
  <c r="L83" i="1"/>
  <c r="L85" i="1" s="1"/>
  <c r="K83" i="1"/>
  <c r="K85" i="1" s="1"/>
  <c r="J83" i="1"/>
  <c r="I83" i="1"/>
  <c r="I85" i="1" s="1"/>
  <c r="H83" i="1"/>
  <c r="H85" i="1" s="1"/>
  <c r="G83" i="1"/>
  <c r="G85" i="1" s="1"/>
  <c r="F83" i="1"/>
  <c r="E83" i="1"/>
  <c r="E85" i="1" s="1"/>
  <c r="D83" i="1"/>
  <c r="D85" i="1" s="1"/>
  <c r="N81" i="1"/>
  <c r="M81" i="1"/>
  <c r="J81" i="1"/>
  <c r="I81" i="1"/>
  <c r="I69" i="1" s="1"/>
  <c r="F81" i="1"/>
  <c r="E81" i="1"/>
  <c r="O80" i="1"/>
  <c r="O82" i="1" s="1"/>
  <c r="L80" i="1"/>
  <c r="K80" i="1"/>
  <c r="K82" i="1" s="1"/>
  <c r="H80" i="1"/>
  <c r="G80" i="1"/>
  <c r="G82" i="1" s="1"/>
  <c r="D80" i="1"/>
  <c r="L79" i="1"/>
  <c r="D79" i="1"/>
  <c r="O78" i="1"/>
  <c r="N78" i="1"/>
  <c r="N72" i="1" s="1"/>
  <c r="N69" i="1" s="1"/>
  <c r="M78" i="1"/>
  <c r="L78" i="1"/>
  <c r="K78" i="1"/>
  <c r="J78" i="1"/>
  <c r="I78" i="1"/>
  <c r="H78" i="1"/>
  <c r="G78" i="1"/>
  <c r="F78" i="1"/>
  <c r="F72" i="1" s="1"/>
  <c r="F69" i="1" s="1"/>
  <c r="E78" i="1"/>
  <c r="D78" i="1"/>
  <c r="U77" i="1"/>
  <c r="O77" i="1"/>
  <c r="O79" i="1" s="1"/>
  <c r="N77" i="1"/>
  <c r="M77" i="1"/>
  <c r="M79" i="1" s="1"/>
  <c r="L77" i="1"/>
  <c r="K77" i="1"/>
  <c r="K79" i="1" s="1"/>
  <c r="J77" i="1"/>
  <c r="I77" i="1"/>
  <c r="I79" i="1" s="1"/>
  <c r="H77" i="1"/>
  <c r="H71" i="1" s="1"/>
  <c r="G77" i="1"/>
  <c r="G79" i="1" s="1"/>
  <c r="F77" i="1"/>
  <c r="E77" i="1"/>
  <c r="E79" i="1" s="1"/>
  <c r="D77" i="1"/>
  <c r="I76" i="1"/>
  <c r="E76" i="1"/>
  <c r="T75" i="1"/>
  <c r="O75" i="1"/>
  <c r="O72" i="1" s="1"/>
  <c r="N75" i="1"/>
  <c r="M75" i="1"/>
  <c r="L75" i="1"/>
  <c r="K75" i="1"/>
  <c r="K72" i="1" s="1"/>
  <c r="J75" i="1"/>
  <c r="I75" i="1"/>
  <c r="H75" i="1"/>
  <c r="G75" i="1"/>
  <c r="G72" i="1" s="1"/>
  <c r="F75" i="1"/>
  <c r="E75" i="1"/>
  <c r="D75" i="1"/>
  <c r="S75" i="1" s="1"/>
  <c r="Q74" i="1"/>
  <c r="O74" i="1"/>
  <c r="O76" i="1" s="1"/>
  <c r="N74" i="1"/>
  <c r="N76" i="1" s="1"/>
  <c r="M74" i="1"/>
  <c r="M71" i="1" s="1"/>
  <c r="L74" i="1"/>
  <c r="L76" i="1" s="1"/>
  <c r="K74" i="1"/>
  <c r="K76" i="1" s="1"/>
  <c r="J74" i="1"/>
  <c r="T74" i="1" s="1"/>
  <c r="I74" i="1"/>
  <c r="I71" i="1" s="1"/>
  <c r="H74" i="1"/>
  <c r="H76" i="1" s="1"/>
  <c r="G74" i="1"/>
  <c r="G76" i="1" s="1"/>
  <c r="F74" i="1"/>
  <c r="F76" i="1" s="1"/>
  <c r="E74" i="1"/>
  <c r="E71" i="1" s="1"/>
  <c r="D74" i="1"/>
  <c r="D76" i="1" s="1"/>
  <c r="N73" i="1"/>
  <c r="F73" i="1"/>
  <c r="M72" i="1"/>
  <c r="L72" i="1"/>
  <c r="I72" i="1"/>
  <c r="H72" i="1"/>
  <c r="H69" i="1" s="1"/>
  <c r="E72" i="1"/>
  <c r="D72" i="1"/>
  <c r="O71" i="1"/>
  <c r="O73" i="1" s="1"/>
  <c r="N71" i="1"/>
  <c r="J71" i="1"/>
  <c r="F71" i="1"/>
  <c r="M69" i="1"/>
  <c r="E69" i="1"/>
  <c r="O68" i="1"/>
  <c r="P60" i="1"/>
  <c r="O60" i="1"/>
  <c r="N60" i="1"/>
  <c r="M60" i="1"/>
  <c r="L60" i="1"/>
  <c r="K60" i="1"/>
  <c r="J60" i="1"/>
  <c r="I60" i="1"/>
  <c r="H60" i="1"/>
  <c r="G60" i="1"/>
  <c r="F60" i="1"/>
  <c r="E60" i="1"/>
  <c r="D60" i="1"/>
  <c r="U59" i="1"/>
  <c r="T59" i="1"/>
  <c r="Z59" i="1" s="1"/>
  <c r="S59" i="1"/>
  <c r="S53" i="1" s="1"/>
  <c r="Q59" i="1"/>
  <c r="P59" i="1"/>
  <c r="U58" i="1"/>
  <c r="U52" i="1" s="1"/>
  <c r="U54" i="1" s="1"/>
  <c r="T58" i="1"/>
  <c r="T60" i="1" s="1"/>
  <c r="S58" i="1"/>
  <c r="S60" i="1" s="1"/>
  <c r="Q58" i="1"/>
  <c r="Q60" i="1" s="1"/>
  <c r="P58" i="1"/>
  <c r="P52" i="1" s="1"/>
  <c r="O57" i="1"/>
  <c r="N57" i="1"/>
  <c r="M57" i="1"/>
  <c r="L57" i="1"/>
  <c r="K57" i="1"/>
  <c r="J57" i="1"/>
  <c r="I57" i="1"/>
  <c r="H57" i="1"/>
  <c r="G57" i="1"/>
  <c r="F57" i="1"/>
  <c r="E57" i="1"/>
  <c r="D57" i="1"/>
  <c r="U56" i="1"/>
  <c r="T56" i="1"/>
  <c r="S56" i="1"/>
  <c r="Q56" i="1"/>
  <c r="Q53" i="1" s="1"/>
  <c r="P56" i="1"/>
  <c r="Z55" i="1"/>
  <c r="U55" i="1"/>
  <c r="U57" i="1" s="1"/>
  <c r="T55" i="1"/>
  <c r="S55" i="1"/>
  <c r="S57" i="1" s="1"/>
  <c r="Q55" i="1"/>
  <c r="Q52" i="1" s="1"/>
  <c r="Q54" i="1" s="1"/>
  <c r="P55" i="1"/>
  <c r="P57" i="1" s="1"/>
  <c r="F54" i="1"/>
  <c r="U53" i="1"/>
  <c r="P53" i="1"/>
  <c r="O53" i="1"/>
  <c r="N53" i="1"/>
  <c r="M53" i="1"/>
  <c r="L53" i="1"/>
  <c r="K53" i="1"/>
  <c r="J53" i="1"/>
  <c r="I53" i="1"/>
  <c r="H53" i="1"/>
  <c r="G53" i="1"/>
  <c r="F53" i="1"/>
  <c r="E53" i="1"/>
  <c r="D53" i="1"/>
  <c r="T52" i="1"/>
  <c r="S52" i="1"/>
  <c r="S54" i="1" s="1"/>
  <c r="O52" i="1"/>
  <c r="O54" i="1" s="1"/>
  <c r="N52" i="1"/>
  <c r="N54" i="1" s="1"/>
  <c r="M52" i="1"/>
  <c r="M54" i="1" s="1"/>
  <c r="L52" i="1"/>
  <c r="L54" i="1" s="1"/>
  <c r="K52" i="1"/>
  <c r="K54" i="1" s="1"/>
  <c r="J52" i="1"/>
  <c r="J54" i="1" s="1"/>
  <c r="I52" i="1"/>
  <c r="I54" i="1" s="1"/>
  <c r="H52" i="1"/>
  <c r="H54" i="1" s="1"/>
  <c r="G52" i="1"/>
  <c r="G54" i="1" s="1"/>
  <c r="F52" i="1"/>
  <c r="E52" i="1"/>
  <c r="E54" i="1" s="1"/>
  <c r="D52" i="1"/>
  <c r="D54" i="1" s="1"/>
  <c r="O51" i="1"/>
  <c r="N51" i="1"/>
  <c r="M51" i="1"/>
  <c r="L51" i="1"/>
  <c r="K51" i="1"/>
  <c r="J51" i="1"/>
  <c r="I51" i="1"/>
  <c r="H51" i="1"/>
  <c r="G51" i="1"/>
  <c r="F51" i="1"/>
  <c r="E51" i="1"/>
  <c r="D51" i="1"/>
  <c r="Z50" i="1"/>
  <c r="U50" i="1"/>
  <c r="T50" i="1"/>
  <c r="S50" i="1"/>
  <c r="S41" i="1" s="1"/>
  <c r="Q50" i="1"/>
  <c r="Q44" i="1" s="1"/>
  <c r="P50" i="1"/>
  <c r="U49" i="1"/>
  <c r="T49" i="1"/>
  <c r="S49" i="1"/>
  <c r="S51" i="1" s="1"/>
  <c r="Q49" i="1"/>
  <c r="P49" i="1"/>
  <c r="O48" i="1"/>
  <c r="N48" i="1"/>
  <c r="M48" i="1"/>
  <c r="L48" i="1"/>
  <c r="K48" i="1"/>
  <c r="J48" i="1"/>
  <c r="I48" i="1"/>
  <c r="H48" i="1"/>
  <c r="G48" i="1"/>
  <c r="F48" i="1"/>
  <c r="E48" i="1"/>
  <c r="D48" i="1"/>
  <c r="U47" i="1"/>
  <c r="U48" i="1" s="1"/>
  <c r="T47" i="1"/>
  <c r="S47" i="1"/>
  <c r="Q47" i="1"/>
  <c r="P47" i="1"/>
  <c r="P44" i="1" s="1"/>
  <c r="Z46" i="1"/>
  <c r="Z37" i="1" s="1"/>
  <c r="U46" i="1"/>
  <c r="T46" i="1"/>
  <c r="S46" i="1"/>
  <c r="S43" i="1" s="1"/>
  <c r="S45" i="1" s="1"/>
  <c r="Q46" i="1"/>
  <c r="P46" i="1"/>
  <c r="L45" i="1"/>
  <c r="T44" i="1"/>
  <c r="S44" i="1"/>
  <c r="O44" i="1"/>
  <c r="N44" i="1"/>
  <c r="N35" i="1" s="1"/>
  <c r="M44" i="1"/>
  <c r="L44" i="1"/>
  <c r="L35" i="1" s="1"/>
  <c r="K44" i="1"/>
  <c r="J44" i="1"/>
  <c r="I44" i="1"/>
  <c r="H44" i="1"/>
  <c r="H35" i="1" s="1"/>
  <c r="G44" i="1"/>
  <c r="F44" i="1"/>
  <c r="F35" i="1" s="1"/>
  <c r="E44" i="1"/>
  <c r="D44" i="1"/>
  <c r="D35" i="1" s="1"/>
  <c r="U43" i="1"/>
  <c r="Q43" i="1"/>
  <c r="Q45" i="1" s="1"/>
  <c r="O43" i="1"/>
  <c r="O45" i="1" s="1"/>
  <c r="N43" i="1"/>
  <c r="M43" i="1"/>
  <c r="M45" i="1" s="1"/>
  <c r="L43" i="1"/>
  <c r="K43" i="1"/>
  <c r="K45" i="1" s="1"/>
  <c r="J43" i="1"/>
  <c r="I43" i="1"/>
  <c r="I45" i="1" s="1"/>
  <c r="H43" i="1"/>
  <c r="H45" i="1" s="1"/>
  <c r="G43" i="1"/>
  <c r="G45" i="1" s="1"/>
  <c r="F43" i="1"/>
  <c r="E43" i="1"/>
  <c r="E45" i="1" s="1"/>
  <c r="D43" i="1"/>
  <c r="T42" i="1"/>
  <c r="S42" i="1"/>
  <c r="N42" i="1"/>
  <c r="M42" i="1"/>
  <c r="K42" i="1"/>
  <c r="I42" i="1"/>
  <c r="Z41" i="1"/>
  <c r="U41" i="1"/>
  <c r="T41" i="1"/>
  <c r="P41" i="1"/>
  <c r="O41" i="1"/>
  <c r="N41" i="1"/>
  <c r="M41" i="1"/>
  <c r="L41" i="1"/>
  <c r="K41" i="1"/>
  <c r="J41" i="1"/>
  <c r="I41" i="1"/>
  <c r="H41" i="1"/>
  <c r="G41" i="1"/>
  <c r="F41" i="1"/>
  <c r="E41" i="1"/>
  <c r="D41" i="1"/>
  <c r="T40" i="1"/>
  <c r="S40" i="1"/>
  <c r="Q40" i="1"/>
  <c r="O40" i="1"/>
  <c r="O42" i="1" s="1"/>
  <c r="N40" i="1"/>
  <c r="M40" i="1"/>
  <c r="L40" i="1"/>
  <c r="L42" i="1" s="1"/>
  <c r="K40" i="1"/>
  <c r="J40" i="1"/>
  <c r="J42" i="1" s="1"/>
  <c r="I40" i="1"/>
  <c r="H40" i="1"/>
  <c r="H42" i="1" s="1"/>
  <c r="G40" i="1"/>
  <c r="G42" i="1" s="1"/>
  <c r="F40" i="1"/>
  <c r="F42" i="1" s="1"/>
  <c r="E40" i="1"/>
  <c r="E42" i="1" s="1"/>
  <c r="D40" i="1"/>
  <c r="D42" i="1" s="1"/>
  <c r="O39" i="1"/>
  <c r="K39" i="1"/>
  <c r="S38" i="1"/>
  <c r="S35" i="1" s="1"/>
  <c r="Q38" i="1"/>
  <c r="O38" i="1"/>
  <c r="N38" i="1"/>
  <c r="M38" i="1"/>
  <c r="L38" i="1"/>
  <c r="K38" i="1"/>
  <c r="J38" i="1"/>
  <c r="I38" i="1"/>
  <c r="H38" i="1"/>
  <c r="G38" i="1"/>
  <c r="F38" i="1"/>
  <c r="E38" i="1"/>
  <c r="D38" i="1"/>
  <c r="U37" i="1"/>
  <c r="T37" i="1"/>
  <c r="P37" i="1"/>
  <c r="O37" i="1"/>
  <c r="N37" i="1"/>
  <c r="N39" i="1" s="1"/>
  <c r="M37" i="1"/>
  <c r="M39" i="1" s="1"/>
  <c r="L37" i="1"/>
  <c r="L39" i="1" s="1"/>
  <c r="K37" i="1"/>
  <c r="J37" i="1"/>
  <c r="J39" i="1" s="1"/>
  <c r="I37" i="1"/>
  <c r="I39" i="1" s="1"/>
  <c r="H37" i="1"/>
  <c r="H39" i="1" s="1"/>
  <c r="G37" i="1"/>
  <c r="G39" i="1" s="1"/>
  <c r="F37" i="1"/>
  <c r="F39" i="1" s="1"/>
  <c r="E37" i="1"/>
  <c r="E39" i="1" s="1"/>
  <c r="D37" i="1"/>
  <c r="D39" i="1" s="1"/>
  <c r="K36" i="1"/>
  <c r="O35" i="1"/>
  <c r="M35" i="1"/>
  <c r="K35" i="1"/>
  <c r="J35" i="1"/>
  <c r="I35" i="1"/>
  <c r="G35" i="1"/>
  <c r="E35" i="1"/>
  <c r="O34" i="1"/>
  <c r="O36" i="1" s="1"/>
  <c r="L34" i="1"/>
  <c r="L36" i="1" s="1"/>
  <c r="K34" i="1"/>
  <c r="I34" i="1"/>
  <c r="I36" i="1" s="1"/>
  <c r="G34" i="1"/>
  <c r="G36" i="1" s="1"/>
  <c r="S33" i="1"/>
  <c r="P33" i="1"/>
  <c r="O33" i="1"/>
  <c r="N33" i="1"/>
  <c r="M33" i="1"/>
  <c r="L33" i="1"/>
  <c r="K33" i="1"/>
  <c r="J33" i="1"/>
  <c r="I33" i="1"/>
  <c r="H33" i="1"/>
  <c r="G33" i="1"/>
  <c r="F33" i="1"/>
  <c r="E33" i="1"/>
  <c r="D33" i="1"/>
  <c r="U32" i="1"/>
  <c r="T32" i="1"/>
  <c r="Z32" i="1" s="1"/>
  <c r="Z26" i="1" s="1"/>
  <c r="S32" i="1"/>
  <c r="Q32" i="1"/>
  <c r="P32" i="1"/>
  <c r="P87" i="1" s="1"/>
  <c r="Z31" i="1"/>
  <c r="Z13" i="1" s="1"/>
  <c r="U31" i="1"/>
  <c r="U33" i="1" s="1"/>
  <c r="T31" i="1"/>
  <c r="S31" i="1"/>
  <c r="Q31" i="1"/>
  <c r="Q33" i="1" s="1"/>
  <c r="P31" i="1"/>
  <c r="T30" i="1"/>
  <c r="Q30" i="1"/>
  <c r="O30" i="1"/>
  <c r="N30" i="1"/>
  <c r="M30" i="1"/>
  <c r="L30" i="1"/>
  <c r="K30" i="1"/>
  <c r="J30" i="1"/>
  <c r="I30" i="1"/>
  <c r="H30" i="1"/>
  <c r="G30" i="1"/>
  <c r="F30" i="1"/>
  <c r="E30" i="1"/>
  <c r="D30" i="1"/>
  <c r="Z29" i="1"/>
  <c r="U29" i="1"/>
  <c r="U26" i="1" s="1"/>
  <c r="U8" i="1" s="1"/>
  <c r="T29" i="1"/>
  <c r="S29" i="1"/>
  <c r="Q29" i="1"/>
  <c r="P29" i="1"/>
  <c r="P84" i="1" s="1"/>
  <c r="P81" i="1" s="1"/>
  <c r="U28" i="1"/>
  <c r="U30" i="1" s="1"/>
  <c r="T28" i="1"/>
  <c r="Z28" i="1" s="1"/>
  <c r="Z25" i="1" s="1"/>
  <c r="S28" i="1"/>
  <c r="S25" i="1" s="1"/>
  <c r="S27" i="1" s="1"/>
  <c r="Q28" i="1"/>
  <c r="P28" i="1"/>
  <c r="P30" i="1" s="1"/>
  <c r="P27" i="1"/>
  <c r="O27" i="1"/>
  <c r="K27" i="1"/>
  <c r="S26" i="1"/>
  <c r="Q26" i="1"/>
  <c r="P26" i="1"/>
  <c r="O26" i="1"/>
  <c r="N26" i="1"/>
  <c r="M26" i="1"/>
  <c r="L26" i="1"/>
  <c r="K26" i="1"/>
  <c r="J26" i="1"/>
  <c r="I26" i="1"/>
  <c r="H26" i="1"/>
  <c r="G26" i="1"/>
  <c r="F26" i="1"/>
  <c r="E26" i="1"/>
  <c r="D26" i="1"/>
  <c r="T25" i="1"/>
  <c r="P25" i="1"/>
  <c r="O25" i="1"/>
  <c r="N25" i="1"/>
  <c r="N27" i="1" s="1"/>
  <c r="M25" i="1"/>
  <c r="M27" i="1" s="1"/>
  <c r="L25" i="1"/>
  <c r="L27" i="1" s="1"/>
  <c r="K25" i="1"/>
  <c r="J25" i="1"/>
  <c r="J27" i="1" s="1"/>
  <c r="I25" i="1"/>
  <c r="I27" i="1" s="1"/>
  <c r="H25" i="1"/>
  <c r="H27" i="1" s="1"/>
  <c r="G25" i="1"/>
  <c r="G27" i="1" s="1"/>
  <c r="F25" i="1"/>
  <c r="F7" i="1" s="1"/>
  <c r="E25" i="1"/>
  <c r="E27" i="1" s="1"/>
  <c r="D25" i="1"/>
  <c r="D27" i="1" s="1"/>
  <c r="T24" i="1"/>
  <c r="O24" i="1"/>
  <c r="N24" i="1"/>
  <c r="M24" i="1"/>
  <c r="L24" i="1"/>
  <c r="K24" i="1"/>
  <c r="J24" i="1"/>
  <c r="I24" i="1"/>
  <c r="H24" i="1"/>
  <c r="G24" i="1"/>
  <c r="F24" i="1"/>
  <c r="E24" i="1"/>
  <c r="D24" i="1"/>
  <c r="U23" i="1"/>
  <c r="T23" i="1"/>
  <c r="Z23" i="1" s="1"/>
  <c r="Z14" i="1" s="1"/>
  <c r="S23" i="1"/>
  <c r="S17" i="1" s="1"/>
  <c r="Q23" i="1"/>
  <c r="P23" i="1"/>
  <c r="P78" i="1" s="1"/>
  <c r="Z22" i="1"/>
  <c r="U22" i="1"/>
  <c r="U16" i="1" s="1"/>
  <c r="T22" i="1"/>
  <c r="S22" i="1"/>
  <c r="S24" i="1" s="1"/>
  <c r="Q22" i="1"/>
  <c r="Q24" i="1" s="1"/>
  <c r="P22" i="1"/>
  <c r="P16" i="1" s="1"/>
  <c r="P18" i="1" s="1"/>
  <c r="S21" i="1"/>
  <c r="P21" i="1"/>
  <c r="O21" i="1"/>
  <c r="N21" i="1"/>
  <c r="M21" i="1"/>
  <c r="L21" i="1"/>
  <c r="K21" i="1"/>
  <c r="J21" i="1"/>
  <c r="I21" i="1"/>
  <c r="H21" i="1"/>
  <c r="G21" i="1"/>
  <c r="F21" i="1"/>
  <c r="E21" i="1"/>
  <c r="D21" i="1"/>
  <c r="U20" i="1"/>
  <c r="T20" i="1"/>
  <c r="Z20" i="1" s="1"/>
  <c r="Z17" i="1" s="1"/>
  <c r="S20" i="1"/>
  <c r="S11" i="1" s="1"/>
  <c r="S8" i="1" s="1"/>
  <c r="S5" i="1" s="1"/>
  <c r="Q20" i="1"/>
  <c r="P20" i="1"/>
  <c r="Z19" i="1"/>
  <c r="U19" i="1"/>
  <c r="U21" i="1" s="1"/>
  <c r="T19" i="1"/>
  <c r="S19" i="1"/>
  <c r="Q19" i="1"/>
  <c r="Q21" i="1" s="1"/>
  <c r="P19" i="1"/>
  <c r="P10" i="1" s="1"/>
  <c r="N18" i="1"/>
  <c r="F18" i="1"/>
  <c r="U17" i="1"/>
  <c r="T17" i="1"/>
  <c r="Q17" i="1"/>
  <c r="P17" i="1"/>
  <c r="O17" i="1"/>
  <c r="O8" i="1" s="1"/>
  <c r="O5" i="1" s="1"/>
  <c r="N17" i="1"/>
  <c r="M17" i="1"/>
  <c r="M8" i="1" s="1"/>
  <c r="M5" i="1" s="1"/>
  <c r="L17" i="1"/>
  <c r="K17" i="1"/>
  <c r="K8" i="1" s="1"/>
  <c r="K5" i="1" s="1"/>
  <c r="J17" i="1"/>
  <c r="J18" i="1" s="1"/>
  <c r="I17" i="1"/>
  <c r="I8" i="1" s="1"/>
  <c r="I5" i="1" s="1"/>
  <c r="H17" i="1"/>
  <c r="G17" i="1"/>
  <c r="G8" i="1" s="1"/>
  <c r="G5" i="1" s="1"/>
  <c r="F17" i="1"/>
  <c r="E17" i="1"/>
  <c r="E8" i="1" s="1"/>
  <c r="E5" i="1" s="1"/>
  <c r="D17" i="1"/>
  <c r="Z16" i="1"/>
  <c r="T16" i="1"/>
  <c r="T7" i="1" s="1"/>
  <c r="S16" i="1"/>
  <c r="Q16" i="1"/>
  <c r="Q18" i="1" s="1"/>
  <c r="O16" i="1"/>
  <c r="O18" i="1" s="1"/>
  <c r="N16" i="1"/>
  <c r="M16" i="1"/>
  <c r="M18" i="1" s="1"/>
  <c r="L16" i="1"/>
  <c r="L18" i="1" s="1"/>
  <c r="K16" i="1"/>
  <c r="K7" i="1" s="1"/>
  <c r="J16" i="1"/>
  <c r="I16" i="1"/>
  <c r="I18" i="1" s="1"/>
  <c r="H16" i="1"/>
  <c r="H18" i="1" s="1"/>
  <c r="G16" i="1"/>
  <c r="G7" i="1" s="1"/>
  <c r="F16" i="1"/>
  <c r="E16" i="1"/>
  <c r="E18" i="1" s="1"/>
  <c r="D16" i="1"/>
  <c r="D18" i="1" s="1"/>
  <c r="U14" i="1"/>
  <c r="S14" i="1"/>
  <c r="Q14" i="1"/>
  <c r="P14" i="1"/>
  <c r="P8" i="1" s="1"/>
  <c r="O14" i="1"/>
  <c r="N14" i="1"/>
  <c r="M14" i="1"/>
  <c r="L14" i="1"/>
  <c r="K14" i="1"/>
  <c r="J14" i="1"/>
  <c r="I14" i="1"/>
  <c r="H14" i="1"/>
  <c r="G14" i="1"/>
  <c r="F14" i="1"/>
  <c r="E14" i="1"/>
  <c r="D14" i="1"/>
  <c r="U13" i="1"/>
  <c r="U15" i="1" s="1"/>
  <c r="T13" i="1"/>
  <c r="S13" i="1"/>
  <c r="S7" i="1" s="1"/>
  <c r="P13" i="1"/>
  <c r="P15" i="1" s="1"/>
  <c r="O13" i="1"/>
  <c r="O15" i="1" s="1"/>
  <c r="N13" i="1"/>
  <c r="N15" i="1" s="1"/>
  <c r="M13" i="1"/>
  <c r="M15" i="1" s="1"/>
  <c r="L13" i="1"/>
  <c r="L15" i="1" s="1"/>
  <c r="K13" i="1"/>
  <c r="K15" i="1" s="1"/>
  <c r="J13" i="1"/>
  <c r="J15" i="1" s="1"/>
  <c r="I13" i="1"/>
  <c r="I15" i="1" s="1"/>
  <c r="H13" i="1"/>
  <c r="H15" i="1" s="1"/>
  <c r="G13" i="1"/>
  <c r="G15" i="1" s="1"/>
  <c r="F13" i="1"/>
  <c r="F15" i="1" s="1"/>
  <c r="E13" i="1"/>
  <c r="E15" i="1" s="1"/>
  <c r="D13" i="1"/>
  <c r="D15" i="1" s="1"/>
  <c r="Z11" i="1"/>
  <c r="Z8" i="1" s="1"/>
  <c r="U11" i="1"/>
  <c r="Q11" i="1"/>
  <c r="Q8" i="1" s="1"/>
  <c r="P11" i="1"/>
  <c r="O11" i="1"/>
  <c r="N11" i="1"/>
  <c r="M11" i="1"/>
  <c r="L11" i="1"/>
  <c r="K11" i="1"/>
  <c r="J11" i="1"/>
  <c r="I11" i="1"/>
  <c r="H11" i="1"/>
  <c r="G11" i="1"/>
  <c r="F11" i="1"/>
  <c r="E11" i="1"/>
  <c r="D11" i="1"/>
  <c r="T10" i="1"/>
  <c r="S10" i="1"/>
  <c r="S12" i="1" s="1"/>
  <c r="O10" i="1"/>
  <c r="O12" i="1" s="1"/>
  <c r="N10" i="1"/>
  <c r="N12" i="1" s="1"/>
  <c r="M10" i="1"/>
  <c r="M12" i="1" s="1"/>
  <c r="L10" i="1"/>
  <c r="L12" i="1" s="1"/>
  <c r="K10" i="1"/>
  <c r="K12" i="1" s="1"/>
  <c r="J10" i="1"/>
  <c r="J12" i="1" s="1"/>
  <c r="I10" i="1"/>
  <c r="I12" i="1" s="1"/>
  <c r="H10" i="1"/>
  <c r="H12" i="1" s="1"/>
  <c r="G10" i="1"/>
  <c r="G12" i="1" s="1"/>
  <c r="F10" i="1"/>
  <c r="F12" i="1" s="1"/>
  <c r="E10" i="1"/>
  <c r="E12" i="1" s="1"/>
  <c r="D10" i="1"/>
  <c r="D12" i="1" s="1"/>
  <c r="N8" i="1"/>
  <c r="L8" i="1"/>
  <c r="L5" i="1" s="1"/>
  <c r="J8" i="1"/>
  <c r="J5" i="1" s="1"/>
  <c r="H8" i="1"/>
  <c r="H5" i="1" s="1"/>
  <c r="F8" i="1"/>
  <c r="D8" i="1"/>
  <c r="D5" i="1" s="1"/>
  <c r="L7" i="1"/>
  <c r="L4" i="1" s="1"/>
  <c r="L6" i="1" s="1"/>
  <c r="H7" i="1"/>
  <c r="D7" i="1"/>
  <c r="T27" i="1" l="1"/>
  <c r="F5" i="1"/>
  <c r="N5" i="1"/>
  <c r="S9" i="1"/>
  <c r="S18" i="1"/>
  <c r="F9" i="1"/>
  <c r="T15" i="1"/>
  <c r="P12" i="1"/>
  <c r="P7" i="1"/>
  <c r="G9" i="1"/>
  <c r="G4" i="1"/>
  <c r="G6" i="1" s="1"/>
  <c r="K9" i="1"/>
  <c r="K4" i="1"/>
  <c r="K6" i="1" s="1"/>
  <c r="Z10" i="1"/>
  <c r="Z7" i="1" s="1"/>
  <c r="U18" i="1"/>
  <c r="D9" i="1"/>
  <c r="H9" i="1"/>
  <c r="L9" i="1"/>
  <c r="S15" i="1"/>
  <c r="K18" i="1"/>
  <c r="F27" i="1"/>
  <c r="F45" i="1"/>
  <c r="P51" i="1"/>
  <c r="P40" i="1"/>
  <c r="P42" i="1" s="1"/>
  <c r="U51" i="1"/>
  <c r="U40" i="1"/>
  <c r="U42" i="1" s="1"/>
  <c r="O70" i="1"/>
  <c r="E7" i="1"/>
  <c r="I7" i="1"/>
  <c r="M7" i="1"/>
  <c r="U10" i="1"/>
  <c r="U12" i="1" s="1"/>
  <c r="G18" i="1"/>
  <c r="P75" i="1"/>
  <c r="P72" i="1" s="1"/>
  <c r="P69" i="1" s="1"/>
  <c r="U24" i="1"/>
  <c r="U25" i="1"/>
  <c r="U27" i="1" s="1"/>
  <c r="Q25" i="1"/>
  <c r="Q27" i="1" s="1"/>
  <c r="T26" i="1"/>
  <c r="T8" i="1" s="1"/>
  <c r="S30" i="1"/>
  <c r="H34" i="1"/>
  <c r="H36" i="1" s="1"/>
  <c r="M34" i="1"/>
  <c r="M36" i="1" s="1"/>
  <c r="U38" i="1"/>
  <c r="U39" i="1" s="1"/>
  <c r="Q41" i="1"/>
  <c r="Q42" i="1" s="1"/>
  <c r="P43" i="1"/>
  <c r="P45" i="1" s="1"/>
  <c r="U44" i="1"/>
  <c r="U35" i="1" s="1"/>
  <c r="U5" i="1" s="1"/>
  <c r="T48" i="1"/>
  <c r="P48" i="1"/>
  <c r="J73" i="1"/>
  <c r="U81" i="1"/>
  <c r="J7" i="1"/>
  <c r="N7" i="1"/>
  <c r="Q10" i="1"/>
  <c r="T11" i="1"/>
  <c r="T12" i="1" s="1"/>
  <c r="T18" i="1"/>
  <c r="T21" i="1"/>
  <c r="P24" i="1"/>
  <c r="T33" i="1"/>
  <c r="D34" i="1"/>
  <c r="D36" i="1" s="1"/>
  <c r="U34" i="1"/>
  <c r="P38" i="1"/>
  <c r="D45" i="1"/>
  <c r="N45" i="1"/>
  <c r="S48" i="1"/>
  <c r="O7" i="1"/>
  <c r="Q13" i="1"/>
  <c r="Q15" i="1" s="1"/>
  <c r="T14" i="1"/>
  <c r="E34" i="1"/>
  <c r="E36" i="1" s="1"/>
  <c r="S37" i="1"/>
  <c r="F34" i="1"/>
  <c r="F36" i="1" s="1"/>
  <c r="J34" i="1"/>
  <c r="J36" i="1" s="1"/>
  <c r="N34" i="1"/>
  <c r="N36" i="1" s="1"/>
  <c r="J45" i="1"/>
  <c r="Q48" i="1"/>
  <c r="Q37" i="1"/>
  <c r="Z47" i="1"/>
  <c r="T38" i="1"/>
  <c r="T39" i="1" s="1"/>
  <c r="T51" i="1"/>
  <c r="Z49" i="1"/>
  <c r="Z43" i="1" s="1"/>
  <c r="T43" i="1"/>
  <c r="Q51" i="1"/>
  <c r="F80" i="1"/>
  <c r="F82" i="1" s="1"/>
  <c r="S83" i="1"/>
  <c r="F85" i="1"/>
  <c r="J80" i="1"/>
  <c r="J82" i="1" s="1"/>
  <c r="T83" i="1"/>
  <c r="J85" i="1"/>
  <c r="N80" i="1"/>
  <c r="N82" i="1" s="1"/>
  <c r="N85" i="1"/>
  <c r="T57" i="1"/>
  <c r="Q57" i="1"/>
  <c r="U60" i="1"/>
  <c r="N68" i="1"/>
  <c r="N70" i="1" s="1"/>
  <c r="E73" i="1"/>
  <c r="E68" i="1"/>
  <c r="E70" i="1" s="1"/>
  <c r="I73" i="1"/>
  <c r="I68" i="1"/>
  <c r="I70" i="1" s="1"/>
  <c r="M73" i="1"/>
  <c r="M68" i="1"/>
  <c r="M70" i="1" s="1"/>
  <c r="G69" i="1"/>
  <c r="K69" i="1"/>
  <c r="O69" i="1"/>
  <c r="M76" i="1"/>
  <c r="F79" i="1"/>
  <c r="T77" i="1"/>
  <c r="T79" i="1" s="1"/>
  <c r="N79" i="1"/>
  <c r="Q78" i="1"/>
  <c r="S78" i="1"/>
  <c r="Z78" i="1" s="1"/>
  <c r="H82" i="1"/>
  <c r="Q86" i="1"/>
  <c r="I88" i="1"/>
  <c r="P54" i="1"/>
  <c r="T76" i="1"/>
  <c r="E82" i="1"/>
  <c r="I82" i="1"/>
  <c r="M82" i="1"/>
  <c r="M88" i="1"/>
  <c r="T54" i="1"/>
  <c r="T53" i="1"/>
  <c r="T35" i="1" s="1"/>
  <c r="Z56" i="1"/>
  <c r="Z53" i="1" s="1"/>
  <c r="F68" i="1"/>
  <c r="F70" i="1" s="1"/>
  <c r="S77" i="1"/>
  <c r="D71" i="1"/>
  <c r="Q77" i="1"/>
  <c r="Q79" i="1" s="1"/>
  <c r="H73" i="1"/>
  <c r="H68" i="1"/>
  <c r="H70" i="1" s="1"/>
  <c r="L71" i="1"/>
  <c r="P77" i="1"/>
  <c r="P79" i="1" s="1"/>
  <c r="J72" i="1"/>
  <c r="J69" i="1" s="1"/>
  <c r="T78" i="1"/>
  <c r="T72" i="1" s="1"/>
  <c r="H79" i="1"/>
  <c r="D82" i="1"/>
  <c r="D81" i="1"/>
  <c r="D69" i="1" s="1"/>
  <c r="S84" i="1"/>
  <c r="Q84" i="1"/>
  <c r="Q81" i="1" s="1"/>
  <c r="L81" i="1"/>
  <c r="L82" i="1" s="1"/>
  <c r="T86" i="1"/>
  <c r="T88" i="1" s="1"/>
  <c r="S87" i="1"/>
  <c r="T87" i="1"/>
  <c r="T81" i="1" s="1"/>
  <c r="Z58" i="1"/>
  <c r="Z52" i="1" s="1"/>
  <c r="G71" i="1"/>
  <c r="K71" i="1"/>
  <c r="S74" i="1"/>
  <c r="U75" i="1"/>
  <c r="U72" i="1" s="1"/>
  <c r="J76" i="1"/>
  <c r="S86" i="1"/>
  <c r="U87" i="1"/>
  <c r="J88" i="1"/>
  <c r="Q75" i="1"/>
  <c r="Q72" i="1" s="1"/>
  <c r="Q69" i="1" s="1"/>
  <c r="U78" i="1"/>
  <c r="U79" i="1" s="1"/>
  <c r="J79" i="1"/>
  <c r="P83" i="1"/>
  <c r="U83" i="1"/>
  <c r="Q87" i="1"/>
  <c r="Z87" i="1" s="1"/>
  <c r="P74" i="1"/>
  <c r="U74" i="1"/>
  <c r="Q83" i="1"/>
  <c r="P86" i="1"/>
  <c r="P88" i="1" s="1"/>
  <c r="U86" i="1"/>
  <c r="U88" i="1" s="1"/>
  <c r="T5" i="1" l="1"/>
  <c r="T9" i="1"/>
  <c r="T69" i="1"/>
  <c r="U85" i="1"/>
  <c r="U80" i="1"/>
  <c r="U82" i="1" s="1"/>
  <c r="Z75" i="1"/>
  <c r="Z72" i="1" s="1"/>
  <c r="U69" i="1"/>
  <c r="S34" i="1"/>
  <c r="S39" i="1"/>
  <c r="O9" i="1"/>
  <c r="O4" i="1"/>
  <c r="O6" i="1" s="1"/>
  <c r="I9" i="1"/>
  <c r="I4" i="1"/>
  <c r="I6" i="1" s="1"/>
  <c r="Q71" i="1"/>
  <c r="Q35" i="1"/>
  <c r="Q5" i="1" s="1"/>
  <c r="P76" i="1"/>
  <c r="P71" i="1"/>
  <c r="S76" i="1"/>
  <c r="S71" i="1"/>
  <c r="L73" i="1"/>
  <c r="L68" i="1"/>
  <c r="L70" i="1" s="1"/>
  <c r="D73" i="1"/>
  <c r="D68" i="1"/>
  <c r="D70" i="1" s="1"/>
  <c r="Z86" i="1"/>
  <c r="T71" i="1"/>
  <c r="Q88" i="1"/>
  <c r="Z74" i="1"/>
  <c r="T45" i="1"/>
  <c r="T34" i="1"/>
  <c r="Z44" i="1"/>
  <c r="Z38" i="1"/>
  <c r="Z35" i="1" s="1"/>
  <c r="Z5" i="1" s="1"/>
  <c r="U36" i="1"/>
  <c r="N9" i="1"/>
  <c r="N4" i="1"/>
  <c r="N6" i="1" s="1"/>
  <c r="J68" i="1"/>
  <c r="J70" i="1" s="1"/>
  <c r="E9" i="1"/>
  <c r="E4" i="1"/>
  <c r="E6" i="1" s="1"/>
  <c r="L69" i="1"/>
  <c r="U45" i="1"/>
  <c r="U7" i="1"/>
  <c r="H4" i="1"/>
  <c r="H6" i="1" s="1"/>
  <c r="F4" i="1"/>
  <c r="F6" i="1" s="1"/>
  <c r="D4" i="1"/>
  <c r="D6" i="1" s="1"/>
  <c r="Q85" i="1"/>
  <c r="Q80" i="1"/>
  <c r="Q82" i="1" s="1"/>
  <c r="T85" i="1"/>
  <c r="T80" i="1"/>
  <c r="T82" i="1" s="1"/>
  <c r="Q76" i="1"/>
  <c r="Z4" i="1"/>
  <c r="P9" i="1"/>
  <c r="P85" i="1"/>
  <c r="P80" i="1"/>
  <c r="P82" i="1" s="1"/>
  <c r="S81" i="1"/>
  <c r="S72" i="1"/>
  <c r="P35" i="1"/>
  <c r="P5" i="1" s="1"/>
  <c r="P39" i="1"/>
  <c r="Q12" i="1"/>
  <c r="Q7" i="1"/>
  <c r="Z84" i="1"/>
  <c r="Z81" i="1" s="1"/>
  <c r="Z83" i="1"/>
  <c r="Z80" i="1" s="1"/>
  <c r="S88" i="1"/>
  <c r="K73" i="1"/>
  <c r="K68" i="1"/>
  <c r="K70" i="1" s="1"/>
  <c r="S79" i="1"/>
  <c r="S80" i="1"/>
  <c r="S82" i="1" s="1"/>
  <c r="S85" i="1"/>
  <c r="Z40" i="1"/>
  <c r="Z34" i="1" s="1"/>
  <c r="Q39" i="1"/>
  <c r="Q34" i="1"/>
  <c r="Q36" i="1" s="1"/>
  <c r="J9" i="1"/>
  <c r="J4" i="1"/>
  <c r="J6" i="1" s="1"/>
  <c r="P34" i="1"/>
  <c r="P36" i="1" s="1"/>
  <c r="G73" i="1"/>
  <c r="G68" i="1"/>
  <c r="G70" i="1" s="1"/>
  <c r="M9" i="1"/>
  <c r="M4" i="1"/>
  <c r="M6" i="1" s="1"/>
  <c r="U76" i="1"/>
  <c r="U71" i="1"/>
  <c r="Z77" i="1"/>
  <c r="T73" i="1" l="1"/>
  <c r="T68" i="1"/>
  <c r="T70" i="1" s="1"/>
  <c r="P73" i="1"/>
  <c r="P68" i="1"/>
  <c r="P70" i="1" s="1"/>
  <c r="U4" i="1"/>
  <c r="U6" i="1" s="1"/>
  <c r="U9" i="1"/>
  <c r="S36" i="1"/>
  <c r="S4" i="1"/>
  <c r="S6" i="1" s="1"/>
  <c r="T36" i="1"/>
  <c r="T4" i="1"/>
  <c r="T6" i="1" s="1"/>
  <c r="U73" i="1"/>
  <c r="U68" i="1"/>
  <c r="U70" i="1" s="1"/>
  <c r="Q9" i="1"/>
  <c r="Q4" i="1"/>
  <c r="Q6" i="1" s="1"/>
  <c r="S69" i="1"/>
  <c r="Z71" i="1"/>
  <c r="Z68" i="1" s="1"/>
  <c r="S68" i="1"/>
  <c r="S70" i="1" s="1"/>
  <c r="S73" i="1"/>
  <c r="P4" i="1"/>
  <c r="P6" i="1" s="1"/>
  <c r="Q73" i="1"/>
  <c r="Q68" i="1"/>
  <c r="Q70" i="1" s="1"/>
  <c r="Z69" i="1"/>
</calcChain>
</file>

<file path=xl/sharedStrings.xml><?xml version="1.0" encoding="utf-8"?>
<sst xmlns="http://schemas.openxmlformats.org/spreadsheetml/2006/main" count="81" uniqueCount="47">
  <si>
    <t>清水港統計月報　＊海上コンテナ取扱数量（２０フィートコンテナ換算個数、ＴＥＵ）＊　《2024年（令和6年）3月　速報値》</t>
    <rPh sb="0" eb="2">
      <t>シミズ</t>
    </rPh>
    <rPh sb="2" eb="3">
      <t>コウ</t>
    </rPh>
    <rPh sb="3" eb="5">
      <t>トウケイ</t>
    </rPh>
    <rPh sb="5" eb="7">
      <t>ゲッポウ</t>
    </rPh>
    <rPh sb="9" eb="11">
      <t>カイジョウ</t>
    </rPh>
    <rPh sb="15" eb="17">
      <t>トリアツカイ</t>
    </rPh>
    <rPh sb="17" eb="18">
      <t>カズ</t>
    </rPh>
    <rPh sb="18" eb="19">
      <t>リョウ</t>
    </rPh>
    <rPh sb="30" eb="32">
      <t>カンサン</t>
    </rPh>
    <rPh sb="32" eb="34">
      <t>コスウ</t>
    </rPh>
    <rPh sb="48" eb="50">
      <t>レイワ</t>
    </rPh>
    <rPh sb="51" eb="52">
      <t>ネン</t>
    </rPh>
    <rPh sb="54" eb="55">
      <t>ツキ</t>
    </rPh>
    <rPh sb="56" eb="58">
      <t>ソクホウ</t>
    </rPh>
    <rPh sb="58" eb="59">
      <t>チ</t>
    </rPh>
    <phoneticPr fontId="6"/>
  </si>
  <si>
    <t>※RORO船取扱いコンテナ個数入り（2016年10月から）</t>
    <phoneticPr fontId="6"/>
  </si>
  <si>
    <t>ＣＨＥＣＫ！（上半期＋下半期）</t>
    <rPh sb="7" eb="10">
      <t>カミハンキ</t>
    </rPh>
    <rPh sb="11" eb="14">
      <t>シモハンキ</t>
    </rPh>
    <phoneticPr fontId="6"/>
  </si>
  <si>
    <t>項目</t>
    <rPh sb="0" eb="2">
      <t>コウモク</t>
    </rPh>
    <phoneticPr fontId="6"/>
  </si>
  <si>
    <t>１　月</t>
    <rPh sb="2" eb="3">
      <t>ガツ</t>
    </rPh>
    <phoneticPr fontId="6"/>
  </si>
  <si>
    <t>２　月</t>
    <rPh sb="2" eb="3">
      <t>ガツ</t>
    </rPh>
    <phoneticPr fontId="6"/>
  </si>
  <si>
    <t>３　月</t>
    <rPh sb="2" eb="3">
      <t>ガツ</t>
    </rPh>
    <phoneticPr fontId="6"/>
  </si>
  <si>
    <t>４　月</t>
    <rPh sb="2" eb="3">
      <t>ガツ</t>
    </rPh>
    <phoneticPr fontId="6"/>
  </si>
  <si>
    <t>５　月</t>
    <rPh sb="2" eb="3">
      <t>ガツ</t>
    </rPh>
    <phoneticPr fontId="6"/>
  </si>
  <si>
    <t>６　月</t>
    <rPh sb="2" eb="3">
      <t>ガツ</t>
    </rPh>
    <phoneticPr fontId="6"/>
  </si>
  <si>
    <t>７　月</t>
    <rPh sb="2" eb="3">
      <t>ガツ</t>
    </rPh>
    <phoneticPr fontId="6"/>
  </si>
  <si>
    <t>８　月</t>
    <rPh sb="2" eb="3">
      <t>ガツ</t>
    </rPh>
    <phoneticPr fontId="6"/>
  </si>
  <si>
    <t>９　月</t>
    <rPh sb="2" eb="3">
      <t>ガツ</t>
    </rPh>
    <phoneticPr fontId="6"/>
  </si>
  <si>
    <t>１０　月</t>
    <rPh sb="3" eb="4">
      <t>ガツ</t>
    </rPh>
    <phoneticPr fontId="6"/>
  </si>
  <si>
    <t>１１　月</t>
    <rPh sb="3" eb="4">
      <t>ガツ</t>
    </rPh>
    <phoneticPr fontId="6"/>
  </si>
  <si>
    <t>１２　月</t>
    <rPh sb="3" eb="4">
      <t>ガツ</t>
    </rPh>
    <phoneticPr fontId="6"/>
  </si>
  <si>
    <t>累計</t>
    <rPh sb="0" eb="1">
      <t>ルイ</t>
    </rPh>
    <rPh sb="1" eb="2">
      <t>ケイ</t>
    </rPh>
    <phoneticPr fontId="6"/>
  </si>
  <si>
    <t>年間計</t>
    <rPh sb="0" eb="2">
      <t>ネンカン</t>
    </rPh>
    <rPh sb="2" eb="3">
      <t>ケイ</t>
    </rPh>
    <phoneticPr fontId="6"/>
  </si>
  <si>
    <t>上半期計
（１-６月）</t>
    <rPh sb="0" eb="3">
      <t>カミハンキ</t>
    </rPh>
    <rPh sb="3" eb="4">
      <t>ケイ</t>
    </rPh>
    <rPh sb="9" eb="10">
      <t>ガツ</t>
    </rPh>
    <phoneticPr fontId="6"/>
  </si>
  <si>
    <t>下半期計
（７～１２月）</t>
    <rPh sb="0" eb="1">
      <t>シタ</t>
    </rPh>
    <rPh sb="1" eb="3">
      <t>ハンキ</t>
    </rPh>
    <rPh sb="3" eb="4">
      <t>ケイ</t>
    </rPh>
    <rPh sb="10" eb="11">
      <t>ガツ</t>
    </rPh>
    <phoneticPr fontId="6"/>
  </si>
  <si>
    <t>１～２月
累　計</t>
    <rPh sb="3" eb="4">
      <t>ガツ</t>
    </rPh>
    <rPh sb="5" eb="6">
      <t>ルイ</t>
    </rPh>
    <rPh sb="7" eb="8">
      <t>ケイ</t>
    </rPh>
    <phoneticPr fontId="6"/>
  </si>
  <si>
    <t>※表の見方</t>
    <rPh sb="1" eb="2">
      <t>ヒョウ</t>
    </rPh>
    <rPh sb="3" eb="5">
      <t>ミカタ</t>
    </rPh>
    <phoneticPr fontId="6"/>
  </si>
  <si>
    <t>合　計
（内外貿 計）</t>
    <rPh sb="0" eb="1">
      <t>ゴウ</t>
    </rPh>
    <rPh sb="2" eb="3">
      <t>ケイ</t>
    </rPh>
    <rPh sb="5" eb="6">
      <t>ウチ</t>
    </rPh>
    <rPh sb="6" eb="7">
      <t>ガイ</t>
    </rPh>
    <rPh sb="7" eb="8">
      <t>ボウ</t>
    </rPh>
    <rPh sb="9" eb="10">
      <t>ケイ</t>
    </rPh>
    <phoneticPr fontId="6"/>
  </si>
  <si>
    <t>上段：2024年値(速報値)</t>
    <rPh sb="0" eb="2">
      <t>ジョウダン</t>
    </rPh>
    <rPh sb="7" eb="8">
      <t>ネン</t>
    </rPh>
    <rPh sb="8" eb="9">
      <t>チ</t>
    </rPh>
    <rPh sb="10" eb="13">
      <t>ソクホウチ</t>
    </rPh>
    <phoneticPr fontId="6"/>
  </si>
  <si>
    <t>(中段)2023年値(速報値)</t>
    <rPh sb="1" eb="3">
      <t>チュウダン</t>
    </rPh>
    <rPh sb="8" eb="9">
      <t>ネン</t>
    </rPh>
    <rPh sb="9" eb="10">
      <t>チ</t>
    </rPh>
    <rPh sb="11" eb="13">
      <t>ソクホウ</t>
    </rPh>
    <phoneticPr fontId="6"/>
  </si>
  <si>
    <t>下段：対前年同期比</t>
    <rPh sb="0" eb="2">
      <t>ゲダン</t>
    </rPh>
    <rPh sb="3" eb="4">
      <t>タイ</t>
    </rPh>
    <rPh sb="4" eb="6">
      <t>ゼンネン</t>
    </rPh>
    <rPh sb="6" eb="8">
      <t>ドウキ</t>
    </rPh>
    <rPh sb="8" eb="9">
      <t>ヒ</t>
    </rPh>
    <phoneticPr fontId="6"/>
  </si>
  <si>
    <t>外貿貨物 計</t>
    <rPh sb="0" eb="1">
      <t>ソト</t>
    </rPh>
    <rPh sb="1" eb="2">
      <t>ボウ</t>
    </rPh>
    <rPh sb="2" eb="4">
      <t>カモツ</t>
    </rPh>
    <rPh sb="5" eb="6">
      <t>ケイ</t>
    </rPh>
    <phoneticPr fontId="6"/>
  </si>
  <si>
    <t>実入　計</t>
    <rPh sb="0" eb="1">
      <t>ジツ</t>
    </rPh>
    <rPh sb="1" eb="2">
      <t>イリ</t>
    </rPh>
    <rPh sb="3" eb="4">
      <t>ケイ</t>
    </rPh>
    <phoneticPr fontId="6"/>
  </si>
  <si>
    <t>空　計</t>
    <rPh sb="0" eb="1">
      <t>カラ</t>
    </rPh>
    <rPh sb="2" eb="3">
      <t>ケイ</t>
    </rPh>
    <phoneticPr fontId="6"/>
  </si>
  <si>
    <t>　輸出 計</t>
    <rPh sb="1" eb="3">
      <t>ユシュツ</t>
    </rPh>
    <rPh sb="4" eb="5">
      <t>ケイ</t>
    </rPh>
    <phoneticPr fontId="6"/>
  </si>
  <si>
    <t>実 入</t>
    <rPh sb="0" eb="1">
      <t>ジツ</t>
    </rPh>
    <rPh sb="2" eb="3">
      <t>イリ</t>
    </rPh>
    <phoneticPr fontId="6"/>
  </si>
  <si>
    <t>空</t>
    <rPh sb="0" eb="1">
      <t>カラ</t>
    </rPh>
    <phoneticPr fontId="6"/>
  </si>
  <si>
    <t>輸入 計</t>
    <rPh sb="0" eb="2">
      <t>ユニュウ</t>
    </rPh>
    <rPh sb="3" eb="4">
      <t>ケイ</t>
    </rPh>
    <phoneticPr fontId="6"/>
  </si>
  <si>
    <t>内貿貨物 計</t>
    <rPh sb="0" eb="1">
      <t>ウチ</t>
    </rPh>
    <rPh sb="1" eb="2">
      <t>ボウ</t>
    </rPh>
    <rPh sb="2" eb="4">
      <t>カモツ</t>
    </rPh>
    <rPh sb="5" eb="6">
      <t>ケイ</t>
    </rPh>
    <phoneticPr fontId="6"/>
  </si>
  <si>
    <t>移出 計</t>
    <rPh sb="0" eb="2">
      <t>イシュツ</t>
    </rPh>
    <rPh sb="3" eb="4">
      <t>ケイ</t>
    </rPh>
    <phoneticPr fontId="6"/>
  </si>
  <si>
    <t>移入 計</t>
    <rPh sb="0" eb="2">
      <t>イニュウ</t>
    </rPh>
    <rPh sb="3" eb="4">
      <t>ケイ</t>
    </rPh>
    <phoneticPr fontId="6"/>
  </si>
  <si>
    <r>
      <t>（注１）「ＴＥＵ」とは、２０フィートタイプのコンテナを基礎数値としてコンテナの個数を数える単位で、「</t>
    </r>
    <r>
      <rPr>
        <u/>
        <sz val="11"/>
        <rFont val="ＭＳ Ｐ明朝"/>
        <family val="1"/>
        <charset val="128"/>
      </rPr>
      <t>T</t>
    </r>
    <r>
      <rPr>
        <sz val="11"/>
        <rFont val="ＭＳ Ｐ明朝"/>
        <family val="1"/>
        <charset val="128"/>
      </rPr>
      <t xml:space="preserve">wenty-foot </t>
    </r>
    <r>
      <rPr>
        <u/>
        <sz val="11"/>
        <rFont val="ＭＳ Ｐ明朝"/>
        <family val="1"/>
        <charset val="128"/>
      </rPr>
      <t>E</t>
    </r>
    <r>
      <rPr>
        <sz val="11"/>
        <rFont val="ＭＳ Ｐ明朝"/>
        <family val="1"/>
        <charset val="128"/>
      </rPr>
      <t xml:space="preserve">quivalent </t>
    </r>
    <r>
      <rPr>
        <u/>
        <sz val="11"/>
        <rFont val="ＭＳ Ｐ明朝"/>
        <family val="1"/>
        <charset val="128"/>
      </rPr>
      <t>Ｕ</t>
    </r>
    <r>
      <rPr>
        <sz val="11"/>
        <rFont val="ＭＳ Ｐ明朝"/>
        <family val="1"/>
        <charset val="128"/>
      </rPr>
      <t>ｎｉｔｓ」の略です。</t>
    </r>
    <rPh sb="1" eb="2">
      <t>チュウ</t>
    </rPh>
    <rPh sb="27" eb="29">
      <t>キソ</t>
    </rPh>
    <rPh sb="29" eb="31">
      <t>スウチ</t>
    </rPh>
    <rPh sb="39" eb="41">
      <t>コスウ</t>
    </rPh>
    <rPh sb="42" eb="43">
      <t>カゾ</t>
    </rPh>
    <rPh sb="45" eb="47">
      <t>タンイ</t>
    </rPh>
    <rPh sb="80" eb="81">
      <t>リャク</t>
    </rPh>
    <phoneticPr fontId="6"/>
  </si>
  <si>
    <t>　　　　２０フィートタイプのコンテナ１個を「１ＴＥＵ」、４０フィートタイプのコンテナ１個を「２ＴＥＵ」と数えます。</t>
    <rPh sb="19" eb="20">
      <t>コ</t>
    </rPh>
    <rPh sb="52" eb="53">
      <t>カゾ</t>
    </rPh>
    <phoneticPr fontId="6"/>
  </si>
  <si>
    <t>（注２）港湾調査規則により、国内の他の港湾で一旦中継（積卸し）され、外国との間で取引のあった貨物は内貿貨物に含みます。</t>
    <rPh sb="1" eb="2">
      <t>チュウ</t>
    </rPh>
    <rPh sb="4" eb="6">
      <t>コウワン</t>
    </rPh>
    <rPh sb="6" eb="8">
      <t>チョウサ</t>
    </rPh>
    <rPh sb="8" eb="10">
      <t>キソク</t>
    </rPh>
    <rPh sb="14" eb="16">
      <t>コクナイ</t>
    </rPh>
    <rPh sb="17" eb="18">
      <t>タ</t>
    </rPh>
    <rPh sb="19" eb="21">
      <t>コウワン</t>
    </rPh>
    <rPh sb="22" eb="24">
      <t>イッタン</t>
    </rPh>
    <rPh sb="24" eb="26">
      <t>チュウケイ</t>
    </rPh>
    <rPh sb="27" eb="28">
      <t>ツ</t>
    </rPh>
    <rPh sb="28" eb="29">
      <t>オロシ</t>
    </rPh>
    <rPh sb="34" eb="36">
      <t>ガイコク</t>
    </rPh>
    <rPh sb="38" eb="39">
      <t>アイダ</t>
    </rPh>
    <rPh sb="40" eb="42">
      <t>トリヒキ</t>
    </rPh>
    <rPh sb="46" eb="48">
      <t>カモツ</t>
    </rPh>
    <rPh sb="49" eb="50">
      <t>ウチ</t>
    </rPh>
    <rPh sb="50" eb="51">
      <t>ボウ</t>
    </rPh>
    <rPh sb="51" eb="53">
      <t>カモツ</t>
    </rPh>
    <rPh sb="54" eb="55">
      <t>フク</t>
    </rPh>
    <phoneticPr fontId="6"/>
  </si>
  <si>
    <t>（注３）数値は速報値であるため、将来修正される場合があります。</t>
    <rPh sb="1" eb="2">
      <t>チュウ</t>
    </rPh>
    <rPh sb="4" eb="6">
      <t>スウチ</t>
    </rPh>
    <rPh sb="7" eb="9">
      <t>ソクホウ</t>
    </rPh>
    <rPh sb="9" eb="10">
      <t>チ</t>
    </rPh>
    <rPh sb="16" eb="18">
      <t>ショウライ</t>
    </rPh>
    <rPh sb="18" eb="20">
      <t>シュウセイ</t>
    </rPh>
    <rPh sb="23" eb="25">
      <t>バアイ</t>
    </rPh>
    <phoneticPr fontId="6"/>
  </si>
  <si>
    <t>《再　掲》</t>
    <rPh sb="1" eb="2">
      <t>サイ</t>
    </rPh>
    <rPh sb="3" eb="4">
      <t>ケイ</t>
    </rPh>
    <phoneticPr fontId="6"/>
  </si>
  <si>
    <t>項　目</t>
    <rPh sb="0" eb="1">
      <t>コウ</t>
    </rPh>
    <rPh sb="2" eb="3">
      <t>メ</t>
    </rPh>
    <phoneticPr fontId="6"/>
  </si>
  <si>
    <t>累計</t>
    <rPh sb="0" eb="2">
      <t>ルイケイ</t>
    </rPh>
    <phoneticPr fontId="6"/>
  </si>
  <si>
    <t xml:space="preserve"> </t>
    <phoneticPr fontId="6"/>
  </si>
  <si>
    <t>合　計</t>
    <rPh sb="0" eb="1">
      <t>ゴウ</t>
    </rPh>
    <rPh sb="2" eb="3">
      <t>ケイ</t>
    </rPh>
    <phoneticPr fontId="6"/>
  </si>
  <si>
    <t>輸移出</t>
    <rPh sb="0" eb="1">
      <t>ユ</t>
    </rPh>
    <rPh sb="1" eb="3">
      <t>イシュツ</t>
    </rPh>
    <phoneticPr fontId="6"/>
  </si>
  <si>
    <t>輸移入</t>
    <rPh sb="0" eb="1">
      <t>ユ</t>
    </rPh>
    <rPh sb="1" eb="3">
      <t>イニュウ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</si>
</sst>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_);[Red]\(#,##0\)"/>
    <numFmt numFmtId="177" formatCode="\(#,###\)"/>
    <numFmt numFmtId="178" formatCode="\(0,000\)"/>
    <numFmt numFmtId="179" formatCode="0.0%"/>
    <numFmt numFmtId="180" formatCode="\(000\)"/>
  </numFmts>
  <fonts count="24" x14ac:knownFonts="1">
    <font>
      <sz val="11"/>
      <name val="ＭＳ Ｐゴシック"/>
      <family val="3"/>
      <charset val="128"/>
    </font>
    <font>
      <sz val="11"/>
      <name val="ＭＳ Ｐゴシック"/>
      <family val="3"/>
      <charset val="128"/>
    </font>
    <font>
      <sz val="11"/>
      <name val="ＭＳ Ｐ明朝"/>
      <family val="1"/>
      <charset val="128"/>
    </font>
    <font>
      <sz val="6"/>
      <name val="游ゴシック"/>
      <family val="2"/>
      <charset val="128"/>
      <scheme val="minor"/>
    </font>
    <font>
      <b/>
      <sz val="14"/>
      <name val="ＭＳ Ｐ明朝"/>
      <family val="1"/>
      <charset val="128"/>
    </font>
    <font>
      <b/>
      <sz val="16"/>
      <name val="ＭＳ Ｐ明朝"/>
      <family val="1"/>
      <charset val="128"/>
    </font>
    <font>
      <sz val="6"/>
      <name val="ＭＳ Ｐゴシック"/>
      <family val="3"/>
      <charset val="128"/>
    </font>
    <font>
      <sz val="11"/>
      <color indexed="8"/>
      <name val="ＭＳ Ｐ明朝"/>
      <family val="1"/>
      <charset val="128"/>
    </font>
    <font>
      <b/>
      <sz val="14"/>
      <color indexed="10"/>
      <name val="ＭＳ Ｐ明朝"/>
      <family val="1"/>
      <charset val="128"/>
    </font>
    <font>
      <sz val="11"/>
      <color indexed="10"/>
      <name val="ＭＳ Ｐ明朝"/>
      <family val="1"/>
      <charset val="128"/>
    </font>
    <font>
      <sz val="11"/>
      <color indexed="22"/>
      <name val="ＭＳ Ｐ明朝"/>
      <family val="1"/>
      <charset val="128"/>
    </font>
    <font>
      <sz val="8"/>
      <color indexed="22"/>
      <name val="ＭＳ Ｐ明朝"/>
      <family val="1"/>
      <charset val="128"/>
    </font>
    <font>
      <sz val="12"/>
      <name val="ＭＳ Ｐ明朝"/>
      <family val="1"/>
      <charset val="128"/>
    </font>
    <font>
      <sz val="12"/>
      <color indexed="8"/>
      <name val="ＭＳ Ｐ明朝"/>
      <family val="1"/>
      <charset val="128"/>
    </font>
    <font>
      <b/>
      <i/>
      <sz val="10"/>
      <color indexed="48"/>
      <name val="ＭＳ Ｐ明朝"/>
      <family val="1"/>
      <charset val="128"/>
    </font>
    <font>
      <sz val="12"/>
      <color indexed="22"/>
      <name val="ＭＳ Ｐ明朝"/>
      <family val="1"/>
      <charset val="128"/>
    </font>
    <font>
      <sz val="12"/>
      <name val="ＭＳ Ｐゴシック"/>
      <family val="3"/>
      <charset val="128"/>
    </font>
    <font>
      <sz val="11"/>
      <color indexed="8"/>
      <name val="ＭＳ Ｐゴシック"/>
      <family val="3"/>
      <charset val="128"/>
    </font>
    <font>
      <sz val="11"/>
      <color indexed="22"/>
      <name val="ＭＳ Ｐゴシック"/>
      <family val="3"/>
      <charset val="128"/>
    </font>
    <font>
      <sz val="11"/>
      <color indexed="9"/>
      <name val="ＭＳ Ｐゴシック"/>
      <family val="3"/>
      <charset val="128"/>
    </font>
    <font>
      <b/>
      <sz val="12"/>
      <color indexed="12"/>
      <name val="ＭＳ Ｐゴシック"/>
      <family val="3"/>
      <charset val="128"/>
    </font>
    <font>
      <b/>
      <sz val="12"/>
      <color indexed="10"/>
      <name val="ＭＳ Ｐゴシック"/>
      <family val="3"/>
      <charset val="128"/>
    </font>
    <font>
      <u/>
      <sz val="11"/>
      <name val="ＭＳ Ｐ明朝"/>
      <family val="1"/>
      <charset val="128"/>
    </font>
    <font>
      <b/>
      <sz val="11"/>
      <name val="ＭＳ Ｐゴシック"/>
      <family val="3"/>
      <charset val="128"/>
    </font>
  </fonts>
  <fills count="9">
    <fill>
      <patternFill patternType="none"/>
    </fill>
    <fill>
      <patternFill patternType="gray125"/>
    </fill>
    <fill>
      <patternFill patternType="solid">
        <fgColor indexed="43"/>
        <bgColor indexed="9"/>
      </patternFill>
    </fill>
    <fill>
      <patternFill patternType="solid">
        <fgColor rgb="FFFFFF99"/>
        <bgColor indexed="9"/>
      </patternFill>
    </fill>
    <fill>
      <patternFill patternType="solid">
        <fgColor indexed="41"/>
        <bgColor indexed="9"/>
      </patternFill>
    </fill>
    <fill>
      <patternFill patternType="solid">
        <fgColor indexed="9"/>
        <bgColor indexed="64"/>
      </patternFill>
    </fill>
    <fill>
      <patternFill patternType="solid">
        <fgColor indexed="47"/>
        <bgColor indexed="9"/>
      </patternFill>
    </fill>
    <fill>
      <patternFill patternType="solid">
        <fgColor indexed="41"/>
        <bgColor indexed="64"/>
      </patternFill>
    </fill>
    <fill>
      <patternFill patternType="solid">
        <fgColor indexed="47"/>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double">
        <color indexed="64"/>
      </left>
      <right style="double">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double">
        <color indexed="64"/>
      </left>
      <right style="double">
        <color indexed="64"/>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double">
        <color indexed="64"/>
      </left>
      <right style="double">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double">
        <color indexed="64"/>
      </right>
      <top/>
      <bottom style="thin">
        <color indexed="64"/>
      </bottom>
      <diagonal/>
    </border>
    <border>
      <left/>
      <right style="thin">
        <color indexed="64"/>
      </right>
      <top/>
      <bottom style="double">
        <color indexed="64"/>
      </bottom>
      <diagonal/>
    </border>
    <border>
      <left style="thin">
        <color indexed="64"/>
      </left>
      <right style="thin">
        <color indexed="64"/>
      </right>
      <top/>
      <bottom style="hair">
        <color indexed="64"/>
      </bottom>
      <diagonal/>
    </border>
    <border>
      <left style="double">
        <color indexed="64"/>
      </left>
      <right style="double">
        <color indexed="64"/>
      </right>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225">
    <xf numFmtId="0" fontId="0" fillId="0" borderId="0" xfId="0">
      <alignment vertical="center"/>
    </xf>
    <xf numFmtId="0" fontId="2" fillId="0" borderId="0" xfId="2" applyFont="1"/>
    <xf numFmtId="0" fontId="4" fillId="0" borderId="0" xfId="2" applyFont="1"/>
    <xf numFmtId="0" fontId="5" fillId="0" borderId="0" xfId="2" applyFont="1"/>
    <xf numFmtId="0" fontId="7" fillId="0" borderId="0" xfId="2" applyFont="1"/>
    <xf numFmtId="0" fontId="8" fillId="0" borderId="0" xfId="2" applyFont="1"/>
    <xf numFmtId="0" fontId="2" fillId="0" borderId="0" xfId="2" applyFont="1" applyAlignment="1">
      <alignment horizontal="right"/>
    </xf>
    <xf numFmtId="0" fontId="9" fillId="0" borderId="0" xfId="2" applyFont="1" applyAlignment="1">
      <alignment horizontal="right"/>
    </xf>
    <xf numFmtId="0" fontId="10" fillId="0" borderId="0" xfId="2" applyFont="1" applyFill="1"/>
    <xf numFmtId="0" fontId="2" fillId="0" borderId="0" xfId="2" applyFont="1" applyFill="1"/>
    <xf numFmtId="0" fontId="2" fillId="0" borderId="0" xfId="0" applyFont="1" applyAlignment="1"/>
    <xf numFmtId="0" fontId="11" fillId="0" borderId="0" xfId="2" applyFont="1" applyFill="1" applyAlignment="1">
      <alignment horizontal="left"/>
    </xf>
    <xf numFmtId="0" fontId="12" fillId="2"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wrapText="1"/>
    </xf>
    <xf numFmtId="0" fontId="14" fillId="2" borderId="4" xfId="2" applyFont="1" applyFill="1" applyBorder="1" applyAlignment="1">
      <alignment horizontal="center" vertical="center" wrapText="1"/>
    </xf>
    <xf numFmtId="0" fontId="14" fillId="2" borderId="5" xfId="0" applyFont="1" applyFill="1" applyBorder="1" applyAlignment="1">
      <alignment horizontal="center" vertical="center" wrapText="1"/>
    </xf>
    <xf numFmtId="0" fontId="2" fillId="0" borderId="0" xfId="2" applyFont="1" applyBorder="1" applyAlignment="1">
      <alignment horizontal="center"/>
    </xf>
    <xf numFmtId="0" fontId="15"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6" xfId="0" applyFont="1" applyFill="1" applyBorder="1" applyAlignment="1">
      <alignment horizontal="center" vertical="center"/>
    </xf>
    <xf numFmtId="176" fontId="0" fillId="0" borderId="1" xfId="0" applyNumberFormat="1" applyFill="1" applyBorder="1" applyAlignment="1">
      <alignment horizontal="right" vertical="center"/>
    </xf>
    <xf numFmtId="176" fontId="1" fillId="0" borderId="2" xfId="0" applyNumberFormat="1" applyFont="1" applyBorder="1" applyAlignment="1">
      <alignment horizontal="right" vertical="center" shrinkToFit="1"/>
    </xf>
    <xf numFmtId="176" fontId="1" fillId="0" borderId="1" xfId="0" applyNumberFormat="1" applyFont="1" applyBorder="1" applyAlignment="1">
      <alignment horizontal="right" vertical="center" shrinkToFit="1"/>
    </xf>
    <xf numFmtId="176" fontId="1" fillId="0" borderId="5" xfId="0" applyNumberFormat="1" applyFont="1" applyBorder="1" applyAlignment="1">
      <alignment horizontal="right" vertical="center" shrinkToFit="1"/>
    </xf>
    <xf numFmtId="176" fontId="17" fillId="0" borderId="5" xfId="0" applyNumberFormat="1" applyFont="1" applyBorder="1" applyAlignment="1">
      <alignment horizontal="right" vertical="center" shrinkToFit="1"/>
    </xf>
    <xf numFmtId="176" fontId="1" fillId="0" borderId="7" xfId="0" applyNumberFormat="1" applyFont="1" applyFill="1" applyBorder="1" applyAlignment="1">
      <alignment horizontal="right" vertical="center" shrinkToFit="1"/>
    </xf>
    <xf numFmtId="176" fontId="0" fillId="0" borderId="0" xfId="0" applyNumberFormat="1">
      <alignment vertical="center"/>
    </xf>
    <xf numFmtId="176" fontId="1" fillId="0" borderId="1" xfId="0" applyNumberFormat="1" applyFont="1" applyFill="1" applyBorder="1" applyAlignment="1">
      <alignment horizontal="right" vertical="center" shrinkToFit="1"/>
    </xf>
    <xf numFmtId="176" fontId="1" fillId="0" borderId="5" xfId="0" applyNumberFormat="1" applyFont="1" applyFill="1" applyBorder="1" applyAlignment="1">
      <alignment horizontal="right" vertical="center" shrinkToFit="1"/>
    </xf>
    <xf numFmtId="176" fontId="0" fillId="0" borderId="0" xfId="0" applyNumberFormat="1" applyBorder="1">
      <alignment vertical="center"/>
    </xf>
    <xf numFmtId="176" fontId="18" fillId="0" borderId="1" xfId="0" applyNumberFormat="1" applyFont="1" applyFill="1" applyBorder="1" applyAlignment="1">
      <alignment horizontal="right" vertical="center" shrinkToFit="1"/>
    </xf>
    <xf numFmtId="0" fontId="16" fillId="0" borderId="8" xfId="0" applyFont="1" applyFill="1" applyBorder="1" applyAlignment="1">
      <alignment horizontal="center" vertical="center"/>
    </xf>
    <xf numFmtId="0" fontId="16" fillId="0" borderId="0" xfId="0" applyFont="1" applyFill="1" applyBorder="1" applyAlignment="1">
      <alignment horizontal="center" vertical="center"/>
    </xf>
    <xf numFmtId="177" fontId="1" fillId="0" borderId="9" xfId="1" applyNumberFormat="1" applyFill="1" applyBorder="1" applyAlignment="1">
      <alignment horizontal="right" vertical="center"/>
    </xf>
    <xf numFmtId="177" fontId="1" fillId="0" borderId="9" xfId="1" applyNumberFormat="1" applyFont="1" applyFill="1" applyBorder="1" applyAlignment="1">
      <alignment horizontal="right" vertical="center"/>
    </xf>
    <xf numFmtId="177" fontId="1" fillId="0" borderId="0" xfId="1" applyNumberFormat="1" applyFill="1" applyBorder="1" applyAlignment="1">
      <alignment horizontal="right" vertical="center"/>
    </xf>
    <xf numFmtId="177" fontId="1" fillId="0" borderId="0" xfId="1" applyNumberFormat="1" applyFont="1" applyFill="1" applyBorder="1" applyAlignment="1">
      <alignment horizontal="right" vertical="center"/>
    </xf>
    <xf numFmtId="177" fontId="17" fillId="0" borderId="0" xfId="1" applyNumberFormat="1" applyFont="1" applyFill="1" applyBorder="1" applyAlignment="1">
      <alignment horizontal="right" vertical="center"/>
    </xf>
    <xf numFmtId="177" fontId="1" fillId="0" borderId="8" xfId="1" applyNumberFormat="1" applyFont="1" applyFill="1" applyBorder="1" applyAlignment="1">
      <alignment horizontal="right" vertical="center"/>
    </xf>
    <xf numFmtId="177" fontId="1" fillId="0" borderId="10" xfId="1" applyNumberFormat="1" applyFont="1" applyFill="1" applyBorder="1" applyAlignment="1">
      <alignment horizontal="right" vertical="center"/>
    </xf>
    <xf numFmtId="178" fontId="1" fillId="0" borderId="9" xfId="1" applyNumberFormat="1" applyFont="1" applyFill="1" applyBorder="1" applyAlignment="1">
      <alignment horizontal="right" vertical="center"/>
    </xf>
    <xf numFmtId="178" fontId="1" fillId="0" borderId="11" xfId="1" applyNumberFormat="1" applyFont="1" applyFill="1" applyBorder="1" applyAlignment="1">
      <alignment horizontal="right" vertical="center"/>
    </xf>
    <xf numFmtId="178" fontId="18" fillId="0" borderId="9" xfId="1" applyNumberFormat="1" applyFont="1" applyFill="1" applyBorder="1" applyAlignment="1">
      <alignment horizontal="right"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179" fontId="1" fillId="0" borderId="14" xfId="1" applyNumberFormat="1" applyBorder="1" applyAlignment="1">
      <alignment horizontal="right" vertical="center"/>
    </xf>
    <xf numFmtId="179" fontId="1" fillId="0" borderId="15" xfId="1" applyNumberFormat="1" applyFont="1" applyBorder="1" applyAlignment="1">
      <alignment horizontal="right" vertical="center"/>
    </xf>
    <xf numFmtId="0" fontId="19" fillId="0" borderId="0" xfId="0" applyFont="1">
      <alignment vertical="center"/>
    </xf>
    <xf numFmtId="179" fontId="1" fillId="0" borderId="14" xfId="1" applyNumberFormat="1" applyFont="1" applyBorder="1" applyAlignment="1">
      <alignment horizontal="right" vertical="center"/>
    </xf>
    <xf numFmtId="179" fontId="18" fillId="0" borderId="14" xfId="1" applyNumberFormat="1" applyFont="1" applyFill="1" applyBorder="1" applyAlignment="1">
      <alignment horizontal="right" vertical="center"/>
    </xf>
    <xf numFmtId="0" fontId="20" fillId="0" borderId="8" xfId="0" applyFont="1" applyFill="1" applyBorder="1" applyAlignment="1">
      <alignment horizontal="center" vertical="center" wrapText="1"/>
    </xf>
    <xf numFmtId="0" fontId="20" fillId="0" borderId="0" xfId="0" applyFont="1" applyFill="1" applyBorder="1" applyAlignment="1">
      <alignment horizontal="center" vertical="center" wrapText="1"/>
    </xf>
    <xf numFmtId="176" fontId="1" fillId="0" borderId="9" xfId="1" applyNumberFormat="1" applyFill="1" applyBorder="1">
      <alignment vertical="center"/>
    </xf>
    <xf numFmtId="176" fontId="1" fillId="0" borderId="10" xfId="0" applyNumberFormat="1" applyFont="1" applyFill="1" applyBorder="1" applyAlignment="1">
      <alignment horizontal="right" vertical="center" shrinkToFit="1"/>
    </xf>
    <xf numFmtId="176" fontId="1" fillId="0" borderId="9" xfId="0" applyNumberFormat="1" applyFont="1" applyFill="1" applyBorder="1" applyAlignment="1">
      <alignment horizontal="right" vertical="center" shrinkToFit="1"/>
    </xf>
    <xf numFmtId="176" fontId="1" fillId="0" borderId="11" xfId="0" applyNumberFormat="1" applyFont="1" applyFill="1" applyBorder="1" applyAlignment="1">
      <alignment horizontal="right" vertical="center" shrinkToFit="1"/>
    </xf>
    <xf numFmtId="176" fontId="18" fillId="0" borderId="9" xfId="0" applyNumberFormat="1" applyFont="1" applyFill="1" applyBorder="1" applyAlignment="1">
      <alignment horizontal="right" vertical="center" shrinkToFit="1"/>
    </xf>
    <xf numFmtId="179" fontId="1" fillId="0" borderId="9" xfId="1" applyNumberFormat="1" applyFill="1" applyBorder="1" applyAlignment="1">
      <alignment horizontal="right" vertical="center"/>
    </xf>
    <xf numFmtId="179" fontId="1" fillId="0" borderId="10" xfId="1" applyNumberFormat="1" applyFont="1" applyFill="1" applyBorder="1" applyAlignment="1">
      <alignment horizontal="right" vertical="center"/>
    </xf>
    <xf numFmtId="179" fontId="1" fillId="0" borderId="9" xfId="1" applyNumberFormat="1" applyFont="1" applyFill="1" applyBorder="1" applyAlignment="1">
      <alignment horizontal="right" vertical="center"/>
    </xf>
    <xf numFmtId="179" fontId="18" fillId="0" borderId="9" xfId="1" applyNumberFormat="1" applyFont="1" applyFill="1" applyBorder="1" applyAlignment="1">
      <alignment horizontal="right" vertical="center"/>
    </xf>
    <xf numFmtId="0" fontId="0" fillId="0" borderId="9" xfId="0" applyFill="1" applyBorder="1" applyAlignment="1">
      <alignment horizontal="center" vertical="top" wrapText="1"/>
    </xf>
    <xf numFmtId="0" fontId="12" fillId="0" borderId="2" xfId="0" applyFont="1" applyFill="1" applyBorder="1" applyAlignment="1">
      <alignment horizontal="center" vertical="center"/>
    </xf>
    <xf numFmtId="0" fontId="12" fillId="0" borderId="5" xfId="0" applyFont="1" applyFill="1" applyBorder="1" applyAlignment="1">
      <alignment horizontal="center" vertical="center"/>
    </xf>
    <xf numFmtId="176" fontId="1" fillId="0" borderId="1" xfId="1" applyNumberFormat="1" applyFill="1" applyBorder="1">
      <alignment vertical="center"/>
    </xf>
    <xf numFmtId="0" fontId="12" fillId="0" borderId="8"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179" fontId="1" fillId="0" borderId="18" xfId="1" applyNumberFormat="1" applyFill="1" applyBorder="1" applyAlignment="1">
      <alignment horizontal="right" vertical="center"/>
    </xf>
    <xf numFmtId="179" fontId="1" fillId="0" borderId="19" xfId="1" applyNumberFormat="1" applyFont="1" applyFill="1" applyBorder="1" applyAlignment="1">
      <alignment horizontal="right" vertical="center"/>
    </xf>
    <xf numFmtId="179" fontId="1" fillId="0" borderId="18" xfId="1" applyNumberFormat="1" applyFont="1" applyFill="1" applyBorder="1" applyAlignment="1">
      <alignment horizontal="right" vertical="center"/>
    </xf>
    <xf numFmtId="179" fontId="18" fillId="0" borderId="18" xfId="1" applyNumberFormat="1" applyFont="1" applyFill="1" applyBorder="1" applyAlignment="1">
      <alignment horizontal="right" vertical="center"/>
    </xf>
    <xf numFmtId="0" fontId="12" fillId="0" borderId="12" xfId="0" applyFont="1" applyFill="1" applyBorder="1" applyAlignment="1">
      <alignment horizontal="center" vertical="center"/>
    </xf>
    <xf numFmtId="0" fontId="12" fillId="0" borderId="20" xfId="0" applyFont="1" applyFill="1" applyBorder="1" applyAlignment="1">
      <alignment horizontal="center" vertical="center"/>
    </xf>
    <xf numFmtId="179" fontId="1" fillId="0" borderId="14" xfId="1" applyNumberFormat="1" applyFill="1" applyBorder="1" applyAlignment="1">
      <alignment horizontal="right" vertical="center"/>
    </xf>
    <xf numFmtId="179" fontId="1" fillId="0" borderId="15" xfId="1" applyNumberFormat="1" applyFont="1" applyFill="1" applyBorder="1" applyAlignment="1">
      <alignment horizontal="right" vertical="center"/>
    </xf>
    <xf numFmtId="179" fontId="1" fillId="0" borderId="14" xfId="1" applyNumberFormat="1" applyFont="1" applyFill="1" applyBorder="1" applyAlignment="1">
      <alignment horizontal="right" vertical="center"/>
    </xf>
    <xf numFmtId="0" fontId="12" fillId="4" borderId="8" xfId="0" applyFont="1" applyFill="1" applyBorder="1" applyAlignment="1">
      <alignment horizontal="center" vertical="center" wrapText="1"/>
    </xf>
    <xf numFmtId="0" fontId="12" fillId="4" borderId="11" xfId="0" applyFont="1" applyFill="1" applyBorder="1" applyAlignment="1">
      <alignment horizontal="center" vertical="center" wrapText="1"/>
    </xf>
    <xf numFmtId="176" fontId="1" fillId="4" borderId="9" xfId="1" applyNumberFormat="1" applyFill="1" applyBorder="1">
      <alignment vertical="center"/>
    </xf>
    <xf numFmtId="176" fontId="1" fillId="4" borderId="9" xfId="1" applyNumberFormat="1" applyFont="1" applyFill="1" applyBorder="1">
      <alignment vertical="center"/>
    </xf>
    <xf numFmtId="176" fontId="1" fillId="4" borderId="10" xfId="0" applyNumberFormat="1" applyFont="1" applyFill="1" applyBorder="1" applyAlignment="1">
      <alignment horizontal="right" vertical="center" shrinkToFit="1"/>
    </xf>
    <xf numFmtId="176" fontId="1" fillId="4" borderId="9" xfId="0" applyNumberFormat="1" applyFont="1" applyFill="1" applyBorder="1" applyAlignment="1">
      <alignment horizontal="right" vertical="center" shrinkToFit="1"/>
    </xf>
    <xf numFmtId="176" fontId="1" fillId="4" borderId="11" xfId="0" applyNumberFormat="1" applyFont="1" applyFill="1" applyBorder="1" applyAlignment="1">
      <alignment horizontal="right" vertical="center" shrinkToFit="1"/>
    </xf>
    <xf numFmtId="177" fontId="1" fillId="4" borderId="9" xfId="1" applyNumberFormat="1" applyFill="1" applyBorder="1" applyAlignment="1">
      <alignment horizontal="right" vertical="center"/>
    </xf>
    <xf numFmtId="177" fontId="1" fillId="4" borderId="9" xfId="1" applyNumberFormat="1" applyFont="1" applyFill="1" applyBorder="1" applyAlignment="1">
      <alignment horizontal="right" vertical="center"/>
    </xf>
    <xf numFmtId="177" fontId="1" fillId="4" borderId="0" xfId="1" applyNumberFormat="1" applyFill="1" applyBorder="1" applyAlignment="1">
      <alignment horizontal="right" vertical="center"/>
    </xf>
    <xf numFmtId="177" fontId="1" fillId="4" borderId="0" xfId="1" applyNumberFormat="1" applyFont="1" applyFill="1" applyBorder="1" applyAlignment="1">
      <alignment horizontal="right" vertical="center"/>
    </xf>
    <xf numFmtId="177" fontId="17" fillId="4" borderId="0" xfId="1" applyNumberFormat="1" applyFont="1" applyFill="1" applyBorder="1" applyAlignment="1">
      <alignment horizontal="right" vertical="center"/>
    </xf>
    <xf numFmtId="177" fontId="1" fillId="4" borderId="8" xfId="1" applyNumberFormat="1" applyFont="1" applyFill="1" applyBorder="1" applyAlignment="1">
      <alignment horizontal="right" vertical="center"/>
    </xf>
    <xf numFmtId="177" fontId="1" fillId="4" borderId="10" xfId="1" applyNumberFormat="1" applyFont="1" applyFill="1" applyBorder="1" applyAlignment="1">
      <alignment horizontal="right" vertical="center"/>
    </xf>
    <xf numFmtId="178" fontId="1" fillId="4" borderId="9" xfId="1" applyNumberFormat="1" applyFont="1" applyFill="1" applyBorder="1" applyAlignment="1">
      <alignment horizontal="right" vertical="center"/>
    </xf>
    <xf numFmtId="178" fontId="1" fillId="4" borderId="11" xfId="1" applyNumberFormat="1" applyFont="1" applyFill="1" applyBorder="1" applyAlignment="1">
      <alignment horizontal="right" vertical="center"/>
    </xf>
    <xf numFmtId="179" fontId="1" fillId="4" borderId="9" xfId="1" applyNumberFormat="1" applyFill="1" applyBorder="1">
      <alignment vertical="center"/>
    </xf>
    <xf numFmtId="179" fontId="1" fillId="4" borderId="9" xfId="1" applyNumberFormat="1" applyFont="1" applyFill="1" applyBorder="1">
      <alignment vertical="center"/>
    </xf>
    <xf numFmtId="179" fontId="1" fillId="4" borderId="10" xfId="1" applyNumberFormat="1" applyFont="1" applyFill="1" applyBorder="1" applyAlignment="1">
      <alignment horizontal="right" vertical="center"/>
    </xf>
    <xf numFmtId="179" fontId="1" fillId="4" borderId="10" xfId="1" applyNumberFormat="1" applyFont="1" applyFill="1" applyBorder="1">
      <alignment vertical="center"/>
    </xf>
    <xf numFmtId="179" fontId="18" fillId="0" borderId="9" xfId="1" applyNumberFormat="1" applyFont="1" applyFill="1" applyBorder="1">
      <alignment vertical="center"/>
    </xf>
    <xf numFmtId="176" fontId="2" fillId="4" borderId="8"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176" fontId="1" fillId="0" borderId="1" xfId="1" applyNumberFormat="1" applyFont="1" applyFill="1" applyBorder="1">
      <alignment vertical="center"/>
    </xf>
    <xf numFmtId="176" fontId="1" fillId="0" borderId="2" xfId="1" applyNumberFormat="1" applyFont="1" applyFill="1" applyBorder="1">
      <alignment vertical="center"/>
    </xf>
    <xf numFmtId="0" fontId="2" fillId="4" borderId="8" xfId="0" applyFont="1" applyFill="1" applyBorder="1" applyAlignment="1">
      <alignment horizontal="center" vertical="center" wrapText="1"/>
    </xf>
    <xf numFmtId="0" fontId="12" fillId="0" borderId="9" xfId="0" applyFont="1" applyFill="1" applyBorder="1" applyAlignment="1">
      <alignment horizontal="center" vertical="center"/>
    </xf>
    <xf numFmtId="0" fontId="12" fillId="0" borderId="21" xfId="0" applyFont="1" applyFill="1" applyBorder="1" applyAlignment="1">
      <alignment horizontal="center" vertical="center"/>
    </xf>
    <xf numFmtId="179" fontId="1" fillId="0" borderId="21" xfId="1" applyNumberFormat="1" applyFont="1" applyFill="1" applyBorder="1">
      <alignment vertical="center"/>
    </xf>
    <xf numFmtId="179" fontId="1" fillId="0" borderId="22" xfId="1" applyNumberFormat="1" applyFont="1" applyFill="1" applyBorder="1" applyAlignment="1">
      <alignment horizontal="right" vertical="center"/>
    </xf>
    <xf numFmtId="179" fontId="1" fillId="0" borderId="22" xfId="1" applyNumberFormat="1" applyFont="1" applyFill="1" applyBorder="1">
      <alignment vertical="center"/>
    </xf>
    <xf numFmtId="0" fontId="0" fillId="0" borderId="0" xfId="0" applyFill="1">
      <alignment vertical="center"/>
    </xf>
    <xf numFmtId="179" fontId="18" fillId="0" borderId="21" xfId="1" applyNumberFormat="1" applyFont="1" applyFill="1" applyBorder="1">
      <alignment vertical="center"/>
    </xf>
    <xf numFmtId="176" fontId="1" fillId="0" borderId="9" xfId="1" applyNumberFormat="1" applyFont="1" applyFill="1" applyBorder="1">
      <alignment vertical="center"/>
    </xf>
    <xf numFmtId="176" fontId="1" fillId="0" borderId="8" xfId="0" applyNumberFormat="1" applyFont="1" applyFill="1" applyBorder="1" applyAlignment="1">
      <alignment horizontal="right" vertical="center" shrinkToFit="1"/>
    </xf>
    <xf numFmtId="0" fontId="2" fillId="4" borderId="16" xfId="0" applyFont="1" applyFill="1" applyBorder="1" applyAlignment="1">
      <alignment horizontal="center" vertical="center" wrapText="1"/>
    </xf>
    <xf numFmtId="0" fontId="12" fillId="0" borderId="18" xfId="0" applyFont="1" applyFill="1" applyBorder="1" applyAlignment="1">
      <alignment horizontal="center" vertical="center"/>
    </xf>
    <xf numFmtId="179" fontId="1" fillId="0" borderId="18" xfId="1" applyNumberFormat="1" applyFont="1" applyFill="1" applyBorder="1">
      <alignment vertical="center"/>
    </xf>
    <xf numFmtId="179" fontId="1" fillId="0" borderId="19" xfId="1" applyNumberFormat="1" applyFont="1" applyFill="1" applyBorder="1">
      <alignment vertical="center"/>
    </xf>
    <xf numFmtId="179" fontId="1" fillId="0" borderId="9" xfId="1" applyNumberFormat="1" applyFont="1" applyFill="1" applyBorder="1">
      <alignment vertical="center"/>
    </xf>
    <xf numFmtId="0" fontId="12" fillId="4" borderId="2" xfId="0" applyFont="1" applyFill="1" applyBorder="1" applyAlignment="1">
      <alignment horizontal="center" vertical="center" wrapText="1"/>
    </xf>
    <xf numFmtId="0" fontId="12" fillId="4" borderId="5" xfId="0" applyFont="1" applyFill="1" applyBorder="1" applyAlignment="1">
      <alignment horizontal="center" vertical="center" wrapText="1"/>
    </xf>
    <xf numFmtId="176" fontId="1" fillId="4" borderId="7" xfId="0" applyNumberFormat="1" applyFont="1" applyFill="1" applyBorder="1" applyAlignment="1">
      <alignment horizontal="right" vertical="center" shrinkToFit="1"/>
    </xf>
    <xf numFmtId="176" fontId="1" fillId="4" borderId="1" xfId="0" applyNumberFormat="1" applyFont="1" applyFill="1" applyBorder="1" applyAlignment="1">
      <alignment horizontal="right" vertical="center" shrinkToFit="1"/>
    </xf>
    <xf numFmtId="176" fontId="1" fillId="4" borderId="5" xfId="0" applyNumberFormat="1" applyFont="1" applyFill="1" applyBorder="1" applyAlignment="1">
      <alignment horizontal="right" vertical="center" shrinkToFit="1"/>
    </xf>
    <xf numFmtId="176" fontId="1" fillId="5" borderId="1" xfId="1" applyNumberFormat="1" applyFont="1" applyFill="1" applyBorder="1">
      <alignment vertical="center"/>
    </xf>
    <xf numFmtId="0" fontId="2" fillId="0" borderId="9" xfId="0" applyFont="1" applyFill="1" applyBorder="1" applyAlignment="1">
      <alignment horizontal="center" vertical="center"/>
    </xf>
    <xf numFmtId="176" fontId="1" fillId="0" borderId="8" xfId="1" applyNumberFormat="1" applyFont="1" applyFill="1" applyBorder="1">
      <alignment vertical="center"/>
    </xf>
    <xf numFmtId="0" fontId="0" fillId="0" borderId="18" xfId="0" applyFill="1" applyBorder="1" applyAlignment="1">
      <alignment horizontal="center" vertical="top" wrapText="1"/>
    </xf>
    <xf numFmtId="0" fontId="2" fillId="0" borderId="18" xfId="0" applyFont="1" applyFill="1" applyBorder="1" applyAlignment="1">
      <alignment horizontal="center" vertical="center"/>
    </xf>
    <xf numFmtId="0" fontId="21" fillId="0" borderId="2"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2" fillId="6" borderId="8" xfId="0" applyFont="1" applyFill="1" applyBorder="1" applyAlignment="1">
      <alignment horizontal="center" vertical="center"/>
    </xf>
    <xf numFmtId="0" fontId="12" fillId="6" borderId="11" xfId="0" applyFont="1" applyFill="1" applyBorder="1" applyAlignment="1">
      <alignment horizontal="center" vertical="center"/>
    </xf>
    <xf numFmtId="176" fontId="1" fillId="6" borderId="9" xfId="1" applyNumberFormat="1" applyFont="1" applyFill="1" applyBorder="1">
      <alignment vertical="center"/>
    </xf>
    <xf numFmtId="176" fontId="1" fillId="6" borderId="9" xfId="1" applyNumberFormat="1" applyFill="1" applyBorder="1">
      <alignment vertical="center"/>
    </xf>
    <xf numFmtId="176" fontId="1" fillId="6" borderId="10" xfId="0" applyNumberFormat="1" applyFont="1" applyFill="1" applyBorder="1" applyAlignment="1">
      <alignment horizontal="right" vertical="center" shrinkToFit="1"/>
    </xf>
    <xf numFmtId="176" fontId="1" fillId="6" borderId="9" xfId="0" applyNumberFormat="1" applyFont="1" applyFill="1" applyBorder="1" applyAlignment="1">
      <alignment horizontal="right" vertical="center" shrinkToFit="1"/>
    </xf>
    <xf numFmtId="176" fontId="1" fillId="6" borderId="11" xfId="0" applyNumberFormat="1" applyFont="1" applyFill="1" applyBorder="1" applyAlignment="1">
      <alignment horizontal="right" vertical="center" shrinkToFit="1"/>
    </xf>
    <xf numFmtId="177" fontId="1" fillId="6" borderId="9" xfId="1" applyNumberFormat="1" applyFont="1" applyFill="1" applyBorder="1" applyAlignment="1">
      <alignment horizontal="right" vertical="center"/>
    </xf>
    <xf numFmtId="177" fontId="1" fillId="6" borderId="0" xfId="1" applyNumberFormat="1" applyFont="1" applyFill="1" applyBorder="1" applyAlignment="1">
      <alignment horizontal="right" vertical="center"/>
    </xf>
    <xf numFmtId="177" fontId="17" fillId="6" borderId="0" xfId="1" applyNumberFormat="1" applyFont="1" applyFill="1" applyBorder="1" applyAlignment="1">
      <alignment horizontal="right" vertical="center"/>
    </xf>
    <xf numFmtId="177" fontId="1" fillId="6" borderId="8" xfId="1" applyNumberFormat="1" applyFont="1" applyFill="1" applyBorder="1" applyAlignment="1">
      <alignment horizontal="right" vertical="center"/>
    </xf>
    <xf numFmtId="177" fontId="1" fillId="6" borderId="10" xfId="1" applyNumberFormat="1" applyFont="1" applyFill="1" applyBorder="1" applyAlignment="1">
      <alignment horizontal="right" vertical="center"/>
    </xf>
    <xf numFmtId="178" fontId="1" fillId="6" borderId="9" xfId="1" applyNumberFormat="1" applyFont="1" applyFill="1" applyBorder="1" applyAlignment="1">
      <alignment horizontal="right" vertical="center"/>
    </xf>
    <xf numFmtId="178" fontId="1" fillId="6" borderId="11" xfId="1" applyNumberFormat="1" applyFont="1" applyFill="1" applyBorder="1" applyAlignment="1">
      <alignment horizontal="right" vertical="center"/>
    </xf>
    <xf numFmtId="179" fontId="1" fillId="6" borderId="9" xfId="1" applyNumberFormat="1" applyFont="1" applyFill="1" applyBorder="1">
      <alignment vertical="center"/>
    </xf>
    <xf numFmtId="179" fontId="1" fillId="6" borderId="9" xfId="1" applyNumberFormat="1" applyFill="1" applyBorder="1">
      <alignment vertical="center"/>
    </xf>
    <xf numFmtId="179" fontId="1" fillId="6" borderId="10" xfId="1" applyNumberFormat="1" applyFont="1" applyFill="1" applyBorder="1" applyAlignment="1">
      <alignment horizontal="right" vertical="center"/>
    </xf>
    <xf numFmtId="179" fontId="1" fillId="6" borderId="10" xfId="1" applyNumberFormat="1" applyFont="1" applyFill="1" applyBorder="1">
      <alignment vertical="center"/>
    </xf>
    <xf numFmtId="176" fontId="2" fillId="6" borderId="8" xfId="0" applyNumberFormat="1" applyFont="1" applyFill="1" applyBorder="1" applyAlignment="1">
      <alignment horizontal="center" vertical="center" wrapText="1"/>
    </xf>
    <xf numFmtId="0" fontId="2" fillId="6" borderId="8" xfId="0" applyFont="1" applyFill="1" applyBorder="1" applyAlignment="1">
      <alignment horizontal="center" vertical="center" wrapText="1"/>
    </xf>
    <xf numFmtId="179" fontId="1" fillId="5" borderId="21" xfId="1" applyNumberFormat="1" applyFont="1" applyFill="1" applyBorder="1">
      <alignment vertical="center"/>
    </xf>
    <xf numFmtId="176" fontId="1" fillId="5" borderId="9" xfId="1" applyNumberFormat="1" applyFont="1" applyFill="1" applyBorder="1">
      <alignment vertical="center"/>
    </xf>
    <xf numFmtId="176" fontId="1" fillId="5" borderId="8" xfId="1" applyNumberFormat="1" applyFont="1" applyFill="1" applyBorder="1">
      <alignment vertical="center"/>
    </xf>
    <xf numFmtId="180" fontId="1" fillId="0" borderId="9" xfId="1" applyNumberFormat="1" applyFont="1" applyFill="1" applyBorder="1" applyAlignment="1">
      <alignment horizontal="right" vertical="center"/>
    </xf>
    <xf numFmtId="0" fontId="2" fillId="6" borderId="16" xfId="0" applyFont="1" applyFill="1" applyBorder="1" applyAlignment="1">
      <alignment horizontal="center" vertical="center" wrapText="1"/>
    </xf>
    <xf numFmtId="179" fontId="1" fillId="5" borderId="18" xfId="1" applyNumberFormat="1" applyFont="1" applyFill="1" applyBorder="1">
      <alignment vertical="center"/>
    </xf>
    <xf numFmtId="0" fontId="12" fillId="6" borderId="2" xfId="0" applyFont="1" applyFill="1" applyBorder="1" applyAlignment="1">
      <alignment horizontal="center" vertical="center"/>
    </xf>
    <xf numFmtId="0" fontId="12" fillId="6" borderId="5" xfId="0" applyFont="1" applyFill="1" applyBorder="1" applyAlignment="1">
      <alignment horizontal="center" vertical="center"/>
    </xf>
    <xf numFmtId="176" fontId="1" fillId="6" borderId="7" xfId="0" applyNumberFormat="1" applyFont="1" applyFill="1" applyBorder="1" applyAlignment="1">
      <alignment horizontal="right" vertical="center" shrinkToFit="1"/>
    </xf>
    <xf numFmtId="176" fontId="1" fillId="6" borderId="1" xfId="0" applyNumberFormat="1" applyFont="1" applyFill="1" applyBorder="1" applyAlignment="1">
      <alignment horizontal="right" vertical="center" shrinkToFit="1"/>
    </xf>
    <xf numFmtId="176" fontId="1" fillId="6" borderId="5" xfId="0" applyNumberFormat="1" applyFont="1" applyFill="1" applyBorder="1" applyAlignment="1">
      <alignment horizontal="right" vertical="center" shrinkToFit="1"/>
    </xf>
    <xf numFmtId="179" fontId="1" fillId="0" borderId="15" xfId="1" applyNumberFormat="1" applyFont="1" applyFill="1" applyBorder="1">
      <alignment vertical="center"/>
    </xf>
    <xf numFmtId="179" fontId="18" fillId="0" borderId="18" xfId="1" applyNumberFormat="1" applyFont="1" applyFill="1" applyBorder="1">
      <alignment vertical="center"/>
    </xf>
    <xf numFmtId="0" fontId="2" fillId="0" borderId="0" xfId="0" applyFont="1">
      <alignment vertical="center"/>
    </xf>
    <xf numFmtId="0" fontId="1" fillId="0" borderId="0" xfId="0" applyFont="1">
      <alignment vertical="center"/>
    </xf>
    <xf numFmtId="0" fontId="17" fillId="0" borderId="0" xfId="0" applyFont="1">
      <alignment vertical="center"/>
    </xf>
    <xf numFmtId="0" fontId="1" fillId="0" borderId="0" xfId="0" applyFont="1" applyAlignment="1">
      <alignment horizontal="right" vertical="center"/>
    </xf>
    <xf numFmtId="0" fontId="18" fillId="0" borderId="0" xfId="0" applyFont="1" applyFill="1">
      <alignment vertical="center"/>
    </xf>
    <xf numFmtId="38" fontId="2" fillId="0" borderId="0" xfId="1" applyFont="1">
      <alignment vertical="center"/>
    </xf>
    <xf numFmtId="0" fontId="2" fillId="0" borderId="0" xfId="0" applyFont="1" applyAlignment="1">
      <alignment horizontal="left" vertical="center"/>
    </xf>
    <xf numFmtId="0" fontId="23" fillId="0" borderId="0" xfId="0" applyFont="1">
      <alignment vertical="center"/>
    </xf>
    <xf numFmtId="41" fontId="18" fillId="0" borderId="1" xfId="0" applyNumberFormat="1" applyFont="1" applyFill="1" applyBorder="1" applyAlignment="1">
      <alignment horizontal="right" vertical="center" shrinkToFit="1"/>
    </xf>
    <xf numFmtId="0" fontId="20" fillId="7" borderId="2" xfId="0" applyFont="1" applyFill="1" applyBorder="1" applyAlignment="1">
      <alignment horizontal="center" vertical="center" wrapText="1"/>
    </xf>
    <xf numFmtId="0" fontId="20" fillId="7" borderId="6" xfId="0" applyFont="1" applyFill="1" applyBorder="1" applyAlignment="1">
      <alignment horizontal="center" vertical="center" wrapText="1"/>
    </xf>
    <xf numFmtId="176" fontId="1" fillId="7" borderId="1" xfId="1" applyNumberFormat="1" applyFill="1" applyBorder="1">
      <alignment vertical="center"/>
    </xf>
    <xf numFmtId="176" fontId="1" fillId="7" borderId="7" xfId="0" applyNumberFormat="1" applyFont="1" applyFill="1" applyBorder="1" applyAlignment="1">
      <alignment horizontal="right" vertical="center" shrinkToFit="1"/>
    </xf>
    <xf numFmtId="176" fontId="1" fillId="7" borderId="1" xfId="0" applyNumberFormat="1" applyFont="1" applyFill="1" applyBorder="1" applyAlignment="1">
      <alignment horizontal="right" vertical="center" shrinkToFit="1"/>
    </xf>
    <xf numFmtId="176" fontId="1" fillId="7" borderId="5" xfId="0" applyNumberFormat="1" applyFont="1" applyFill="1" applyBorder="1" applyAlignment="1">
      <alignment horizontal="right" vertical="center" shrinkToFit="1"/>
    </xf>
    <xf numFmtId="0" fontId="20" fillId="7" borderId="8" xfId="0" applyFont="1" applyFill="1" applyBorder="1" applyAlignment="1">
      <alignment horizontal="center" vertical="center" wrapText="1"/>
    </xf>
    <xf numFmtId="0" fontId="20" fillId="7" borderId="0" xfId="0" applyFont="1" applyFill="1" applyBorder="1" applyAlignment="1">
      <alignment horizontal="center" vertical="center" wrapText="1"/>
    </xf>
    <xf numFmtId="177" fontId="1" fillId="7" borderId="9" xfId="1" applyNumberFormat="1" applyFill="1" applyBorder="1" applyAlignment="1">
      <alignment horizontal="right" vertical="center"/>
    </xf>
    <xf numFmtId="177" fontId="1" fillId="7" borderId="9" xfId="1" applyNumberFormat="1" applyFont="1" applyFill="1" applyBorder="1" applyAlignment="1">
      <alignment horizontal="right" vertical="center"/>
    </xf>
    <xf numFmtId="177" fontId="1" fillId="7" borderId="0" xfId="1" applyNumberFormat="1" applyFill="1" applyBorder="1" applyAlignment="1">
      <alignment horizontal="right" vertical="center"/>
    </xf>
    <xf numFmtId="177" fontId="1" fillId="7" borderId="0" xfId="1" applyNumberFormat="1" applyFont="1" applyFill="1" applyBorder="1" applyAlignment="1">
      <alignment horizontal="right" vertical="center"/>
    </xf>
    <xf numFmtId="177" fontId="17" fillId="7" borderId="0" xfId="1" applyNumberFormat="1" applyFont="1" applyFill="1" applyBorder="1" applyAlignment="1">
      <alignment horizontal="right" vertical="center"/>
    </xf>
    <xf numFmtId="177" fontId="1" fillId="7" borderId="8" xfId="1" applyNumberFormat="1" applyFont="1" applyFill="1" applyBorder="1" applyAlignment="1">
      <alignment horizontal="right" vertical="center"/>
    </xf>
    <xf numFmtId="177" fontId="1" fillId="7" borderId="10" xfId="1" applyNumberFormat="1" applyFont="1" applyFill="1" applyBorder="1" applyAlignment="1">
      <alignment horizontal="right" vertical="center"/>
    </xf>
    <xf numFmtId="178" fontId="1" fillId="7" borderId="9" xfId="1" applyNumberFormat="1" applyFont="1" applyFill="1" applyBorder="1" applyAlignment="1">
      <alignment horizontal="right" vertical="center"/>
    </xf>
    <xf numFmtId="178" fontId="1" fillId="7" borderId="11" xfId="1" applyNumberFormat="1" applyFont="1" applyFill="1" applyBorder="1" applyAlignment="1">
      <alignment horizontal="right" vertical="center"/>
    </xf>
    <xf numFmtId="179" fontId="1" fillId="7" borderId="9" xfId="1" applyNumberFormat="1" applyFill="1" applyBorder="1" applyAlignment="1">
      <alignment horizontal="right" vertical="center"/>
    </xf>
    <xf numFmtId="179" fontId="1" fillId="7" borderId="10" xfId="1" applyNumberFormat="1" applyFont="1" applyFill="1" applyBorder="1" applyAlignment="1">
      <alignment horizontal="right" vertical="center"/>
    </xf>
    <xf numFmtId="179" fontId="1" fillId="7" borderId="9" xfId="1" applyNumberFormat="1" applyFont="1" applyFill="1" applyBorder="1" applyAlignment="1">
      <alignment horizontal="right" vertical="center"/>
    </xf>
    <xf numFmtId="0" fontId="0" fillId="7" borderId="9" xfId="0" applyFill="1" applyBorder="1" applyAlignment="1">
      <alignment horizontal="center" vertical="top" wrapText="1"/>
    </xf>
    <xf numFmtId="41" fontId="18" fillId="0" borderId="9" xfId="0" applyNumberFormat="1" applyFont="1" applyFill="1" applyBorder="1" applyAlignment="1">
      <alignment horizontal="right" vertical="center" shrinkToFit="1"/>
    </xf>
    <xf numFmtId="0" fontId="0" fillId="7" borderId="18" xfId="0" applyFill="1" applyBorder="1" applyAlignment="1">
      <alignment horizontal="center" vertical="top" wrapText="1"/>
    </xf>
    <xf numFmtId="0" fontId="21" fillId="8" borderId="2" xfId="0" applyFont="1" applyFill="1" applyBorder="1" applyAlignment="1">
      <alignment horizontal="center" vertical="center" wrapText="1"/>
    </xf>
    <xf numFmtId="0" fontId="21" fillId="8" borderId="6" xfId="0" applyFont="1" applyFill="1" applyBorder="1" applyAlignment="1">
      <alignment horizontal="center" vertical="center" wrapText="1"/>
    </xf>
    <xf numFmtId="0" fontId="21" fillId="8" borderId="5" xfId="0" applyFont="1" applyFill="1" applyBorder="1" applyAlignment="1">
      <alignment horizontal="center" vertical="center" wrapText="1"/>
    </xf>
    <xf numFmtId="176" fontId="1" fillId="8" borderId="9" xfId="1" applyNumberFormat="1" applyFill="1" applyBorder="1">
      <alignment vertical="center"/>
    </xf>
    <xf numFmtId="176" fontId="1" fillId="8" borderId="10" xfId="0" applyNumberFormat="1" applyFont="1" applyFill="1" applyBorder="1" applyAlignment="1">
      <alignment horizontal="right" vertical="center" shrinkToFit="1"/>
    </xf>
    <xf numFmtId="176" fontId="1" fillId="8" borderId="9" xfId="0" applyNumberFormat="1" applyFont="1" applyFill="1" applyBorder="1" applyAlignment="1">
      <alignment horizontal="right" vertical="center" shrinkToFit="1"/>
    </xf>
    <xf numFmtId="176" fontId="1" fillId="8" borderId="11" xfId="0" applyNumberFormat="1" applyFont="1" applyFill="1" applyBorder="1" applyAlignment="1">
      <alignment horizontal="right" vertical="center" shrinkToFit="1"/>
    </xf>
    <xf numFmtId="0" fontId="21" fillId="8" borderId="8" xfId="0" applyFont="1" applyFill="1" applyBorder="1" applyAlignment="1">
      <alignment horizontal="center" vertical="center" wrapText="1"/>
    </xf>
    <xf numFmtId="0" fontId="21" fillId="8" borderId="0" xfId="0" applyFont="1" applyFill="1" applyBorder="1" applyAlignment="1">
      <alignment horizontal="center" vertical="center" wrapText="1"/>
    </xf>
    <xf numFmtId="0" fontId="21" fillId="8" borderId="11" xfId="0" applyFont="1" applyFill="1" applyBorder="1" applyAlignment="1">
      <alignment horizontal="center" vertical="center" wrapText="1"/>
    </xf>
    <xf numFmtId="177" fontId="1" fillId="8" borderId="9" xfId="1" applyNumberFormat="1" applyFill="1" applyBorder="1" applyAlignment="1">
      <alignment horizontal="right" vertical="center"/>
    </xf>
    <xf numFmtId="177" fontId="1" fillId="8" borderId="9" xfId="1" applyNumberFormat="1" applyFont="1" applyFill="1" applyBorder="1" applyAlignment="1">
      <alignment horizontal="right" vertical="center"/>
    </xf>
    <xf numFmtId="177" fontId="1" fillId="8" borderId="0" xfId="1" applyNumberFormat="1" applyFill="1" applyBorder="1" applyAlignment="1">
      <alignment horizontal="right" vertical="center"/>
    </xf>
    <xf numFmtId="177" fontId="1" fillId="8" borderId="0" xfId="1" applyNumberFormat="1" applyFont="1" applyFill="1" applyBorder="1" applyAlignment="1">
      <alignment horizontal="right" vertical="center"/>
    </xf>
    <xf numFmtId="177" fontId="17" fillId="8" borderId="0" xfId="1" applyNumberFormat="1" applyFont="1" applyFill="1" applyBorder="1" applyAlignment="1">
      <alignment horizontal="right" vertical="center"/>
    </xf>
    <xf numFmtId="177" fontId="1" fillId="8" borderId="8" xfId="1" applyNumberFormat="1" applyFont="1" applyFill="1" applyBorder="1" applyAlignment="1">
      <alignment horizontal="right" vertical="center"/>
    </xf>
    <xf numFmtId="177" fontId="1" fillId="8" borderId="10" xfId="1" applyNumberFormat="1" applyFont="1" applyFill="1" applyBorder="1" applyAlignment="1">
      <alignment horizontal="right" vertical="center"/>
    </xf>
    <xf numFmtId="178" fontId="1" fillId="8" borderId="9" xfId="1" applyNumberFormat="1" applyFont="1" applyFill="1" applyBorder="1" applyAlignment="1">
      <alignment horizontal="right" vertical="center"/>
    </xf>
    <xf numFmtId="178" fontId="1" fillId="8" borderId="11" xfId="1" applyNumberFormat="1" applyFont="1" applyFill="1" applyBorder="1" applyAlignment="1">
      <alignment horizontal="right" vertical="center"/>
    </xf>
    <xf numFmtId="179" fontId="1" fillId="8" borderId="9" xfId="1" applyNumberFormat="1" applyFill="1" applyBorder="1" applyAlignment="1">
      <alignment horizontal="right" vertical="center"/>
    </xf>
    <xf numFmtId="179" fontId="1" fillId="8" borderId="10" xfId="1" applyNumberFormat="1" applyFont="1" applyFill="1" applyBorder="1" applyAlignment="1">
      <alignment horizontal="right" vertical="center"/>
    </xf>
    <xf numFmtId="179" fontId="1" fillId="8" borderId="9" xfId="1" applyNumberFormat="1" applyFont="1" applyFill="1" applyBorder="1" applyAlignment="1">
      <alignment horizontal="right" vertical="center"/>
    </xf>
    <xf numFmtId="0" fontId="0" fillId="8" borderId="9" xfId="0" applyFill="1" applyBorder="1" applyAlignment="1">
      <alignment horizontal="center" vertical="top" wrapText="1"/>
    </xf>
    <xf numFmtId="0" fontId="0" fillId="8" borderId="18" xfId="0" applyFill="1" applyBorder="1" applyAlignment="1">
      <alignment horizontal="center" vertical="top" wrapText="1"/>
    </xf>
  </cellXfs>
  <cellStyles count="3">
    <cellStyle name="桁区切り" xfId="1" builtinId="6"/>
    <cellStyle name="標準" xfId="0" builtinId="0"/>
    <cellStyle name="標準_船種別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2.20.97\&#28165;&#27700;&#28207;\2005&#33322;&#36335;&#21029;&#21697;&#31278;&#21029;\&#12467;&#12531;&#12486;&#12490;&#36008;&#29289;&#12398;&#33322;&#36335;&#21029;&#21697;&#31278;&#21029;&#34920;&#65288;&#20013;&#20998;&#39006;&#65289;2005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ンテナ貨物の航路別品種別表"/>
      <sheetName val="コンテナ貨物の航路別品種別表２"/>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2"/>
  </sheetPr>
  <dimension ref="A1:AK89"/>
  <sheetViews>
    <sheetView showGridLines="0" showZeros="0" tabSelected="1" view="pageBreakPreview" zoomScale="80" zoomScaleNormal="90" zoomScaleSheetLayoutView="80" workbookViewId="0">
      <pane xSplit="3" ySplit="6" topLeftCell="D7" activePane="bottomRight" state="frozen"/>
      <selection activeCell="M15" sqref="M15"/>
      <selection pane="topRight" activeCell="M15" sqref="M15"/>
      <selection pane="bottomLeft" activeCell="M15" sqref="M15"/>
      <selection pane="bottomRight"/>
    </sheetView>
  </sheetViews>
  <sheetFormatPr defaultRowHeight="13.5" x14ac:dyDescent="0.15"/>
  <cols>
    <col min="1" max="2" width="4" customWidth="1"/>
    <col min="3" max="3" width="6" customWidth="1"/>
    <col min="4" max="4" width="10.125" customWidth="1"/>
    <col min="5" max="5" width="10.375" style="170" customWidth="1"/>
    <col min="6" max="7" width="10.375" customWidth="1"/>
    <col min="8" max="13" width="10.375" style="170" customWidth="1"/>
    <col min="14" max="14" width="10.375" style="171" customWidth="1"/>
    <col min="15" max="15" width="10.375" style="170" customWidth="1"/>
    <col min="16" max="16" width="10.875" style="172" customWidth="1"/>
    <col min="17" max="17" width="10.875" style="170" customWidth="1"/>
    <col min="18" max="18" width="1.625" hidden="1" customWidth="1"/>
    <col min="19" max="19" width="10.875" hidden="1" customWidth="1"/>
    <col min="20" max="20" width="11.125" style="170" hidden="1" customWidth="1"/>
    <col min="21" max="21" width="0.375" style="170" hidden="1" customWidth="1"/>
    <col min="22" max="22" width="1.25" customWidth="1"/>
    <col min="24" max="24" width="12.25" customWidth="1"/>
    <col min="25" max="25" width="2.375" customWidth="1"/>
    <col min="26" max="26" width="10.875" style="173" hidden="1" customWidth="1"/>
  </cols>
  <sheetData>
    <row r="1" spans="1:37" s="1" customFormat="1" ht="21" customHeight="1" x14ac:dyDescent="0.2">
      <c r="B1" s="2"/>
      <c r="C1" s="3" t="s">
        <v>0</v>
      </c>
      <c r="N1" s="4"/>
      <c r="O1" s="5"/>
      <c r="P1" s="6"/>
      <c r="Q1" s="7"/>
      <c r="R1"/>
      <c r="Z1" s="8"/>
      <c r="AH1" s="6"/>
      <c r="AI1" s="6"/>
      <c r="AJ1" s="6"/>
      <c r="AK1" s="6"/>
    </row>
    <row r="2" spans="1:37" s="1" customFormat="1" ht="18" customHeight="1" thickBot="1" x14ac:dyDescent="0.25">
      <c r="B2" s="2"/>
      <c r="C2" s="9"/>
      <c r="M2" s="10"/>
      <c r="N2" s="6"/>
      <c r="P2" s="6"/>
      <c r="Q2" s="7" t="s">
        <v>1</v>
      </c>
      <c r="R2"/>
      <c r="Z2" s="11" t="s">
        <v>2</v>
      </c>
      <c r="AH2" s="6"/>
      <c r="AI2" s="6"/>
      <c r="AJ2" s="6"/>
      <c r="AK2" s="6"/>
    </row>
    <row r="3" spans="1:37" ht="32.25" customHeight="1" thickTop="1" x14ac:dyDescent="0.15">
      <c r="A3" s="12" t="s">
        <v>3</v>
      </c>
      <c r="B3" s="12"/>
      <c r="C3" s="13"/>
      <c r="D3" s="14" t="s">
        <v>4</v>
      </c>
      <c r="E3" s="14" t="s">
        <v>5</v>
      </c>
      <c r="F3" s="14" t="s">
        <v>6</v>
      </c>
      <c r="G3" s="14" t="s">
        <v>7</v>
      </c>
      <c r="H3" s="14" t="s">
        <v>8</v>
      </c>
      <c r="I3" s="14" t="s">
        <v>9</v>
      </c>
      <c r="J3" s="14" t="s">
        <v>10</v>
      </c>
      <c r="K3" s="14" t="s">
        <v>11</v>
      </c>
      <c r="L3" s="14" t="s">
        <v>12</v>
      </c>
      <c r="M3" s="14" t="s">
        <v>13</v>
      </c>
      <c r="N3" s="15" t="s">
        <v>14</v>
      </c>
      <c r="O3" s="16" t="s">
        <v>15</v>
      </c>
      <c r="P3" s="17" t="s">
        <v>16</v>
      </c>
      <c r="Q3" s="17" t="s">
        <v>17</v>
      </c>
      <c r="S3" s="18" t="s">
        <v>18</v>
      </c>
      <c r="T3" s="19" t="s">
        <v>19</v>
      </c>
      <c r="U3" s="19" t="s">
        <v>20</v>
      </c>
      <c r="W3" s="20" t="s">
        <v>21</v>
      </c>
      <c r="Z3" s="21" t="s">
        <v>17</v>
      </c>
    </row>
    <row r="4" spans="1:37" s="30" customFormat="1" ht="15" customHeight="1" x14ac:dyDescent="0.15">
      <c r="A4" s="22" t="s">
        <v>22</v>
      </c>
      <c r="B4" s="23"/>
      <c r="C4" s="23"/>
      <c r="D4" s="24">
        <f>D7+D34</f>
        <v>37513</v>
      </c>
      <c r="E4" s="24">
        <f t="shared" ref="D4:P5" si="0">E7+E34</f>
        <v>40034</v>
      </c>
      <c r="F4" s="24">
        <f t="shared" si="0"/>
        <v>43388</v>
      </c>
      <c r="G4" s="24">
        <f t="shared" si="0"/>
        <v>0</v>
      </c>
      <c r="H4" s="24">
        <f t="shared" si="0"/>
        <v>0</v>
      </c>
      <c r="I4" s="24">
        <f t="shared" si="0"/>
        <v>0</v>
      </c>
      <c r="J4" s="24">
        <f t="shared" si="0"/>
        <v>0</v>
      </c>
      <c r="K4" s="25">
        <f t="shared" si="0"/>
        <v>0</v>
      </c>
      <c r="L4" s="26">
        <f t="shared" si="0"/>
        <v>0</v>
      </c>
      <c r="M4" s="27">
        <f t="shared" si="0"/>
        <v>0</v>
      </c>
      <c r="N4" s="28">
        <f t="shared" si="0"/>
        <v>0</v>
      </c>
      <c r="O4" s="25">
        <f t="shared" si="0"/>
        <v>0</v>
      </c>
      <c r="P4" s="29">
        <f>P7+P34</f>
        <v>120935</v>
      </c>
      <c r="Q4" s="29">
        <f>Q7+Q34</f>
        <v>120935</v>
      </c>
      <c r="S4" s="31">
        <f t="shared" ref="S4:U5" si="1">S7+S34</f>
        <v>120935</v>
      </c>
      <c r="T4" s="32">
        <f t="shared" si="1"/>
        <v>0</v>
      </c>
      <c r="U4" s="32">
        <f t="shared" si="1"/>
        <v>77547</v>
      </c>
      <c r="W4" s="33" t="s">
        <v>23</v>
      </c>
      <c r="Z4" s="34" t="e">
        <f>Z7+Z34</f>
        <v>#REF!</v>
      </c>
    </row>
    <row r="5" spans="1:37" ht="15" customHeight="1" x14ac:dyDescent="0.15">
      <c r="A5" s="35"/>
      <c r="B5" s="36"/>
      <c r="C5" s="36"/>
      <c r="D5" s="37">
        <f t="shared" si="0"/>
        <v>39492</v>
      </c>
      <c r="E5" s="38">
        <f t="shared" si="0"/>
        <v>40435</v>
      </c>
      <c r="F5" s="39">
        <f t="shared" si="0"/>
        <v>47159</v>
      </c>
      <c r="G5" s="37">
        <f t="shared" si="0"/>
        <v>43790</v>
      </c>
      <c r="H5" s="40">
        <f>H8+H35</f>
        <v>42476</v>
      </c>
      <c r="I5" s="38">
        <f t="shared" si="0"/>
        <v>42733</v>
      </c>
      <c r="J5" s="40">
        <f t="shared" si="0"/>
        <v>42786</v>
      </c>
      <c r="K5" s="38">
        <f t="shared" si="0"/>
        <v>37186</v>
      </c>
      <c r="L5" s="40">
        <f t="shared" si="0"/>
        <v>43849</v>
      </c>
      <c r="M5" s="38">
        <f t="shared" si="0"/>
        <v>43176</v>
      </c>
      <c r="N5" s="41">
        <f t="shared" si="0"/>
        <v>43210</v>
      </c>
      <c r="O5" s="42">
        <f t="shared" si="0"/>
        <v>47016</v>
      </c>
      <c r="P5" s="43">
        <f>P8+P35</f>
        <v>127086</v>
      </c>
      <c r="Q5" s="43">
        <f>Q8+Q35</f>
        <v>513308</v>
      </c>
      <c r="S5" s="44">
        <f t="shared" si="1"/>
        <v>256085</v>
      </c>
      <c r="T5" s="45">
        <f t="shared" si="1"/>
        <v>257223</v>
      </c>
      <c r="U5" s="45">
        <f t="shared" si="1"/>
        <v>79927</v>
      </c>
      <c r="W5" t="s">
        <v>24</v>
      </c>
      <c r="Z5" s="46" t="e">
        <f>Z8+Z35</f>
        <v>#REF!</v>
      </c>
    </row>
    <row r="6" spans="1:37" ht="15" customHeight="1" thickBot="1" x14ac:dyDescent="0.2">
      <c r="A6" s="47"/>
      <c r="B6" s="48"/>
      <c r="C6" s="48"/>
      <c r="D6" s="49">
        <f t="shared" ref="D6:O6" si="2">D4/D5</f>
        <v>0.9498885850298795</v>
      </c>
      <c r="E6" s="49">
        <f t="shared" si="2"/>
        <v>0.99008284901694077</v>
      </c>
      <c r="F6" s="49">
        <f t="shared" si="2"/>
        <v>0.92003647235946484</v>
      </c>
      <c r="G6" s="49">
        <f t="shared" si="2"/>
        <v>0</v>
      </c>
      <c r="H6" s="49">
        <f t="shared" si="2"/>
        <v>0</v>
      </c>
      <c r="I6" s="49">
        <f t="shared" si="2"/>
        <v>0</v>
      </c>
      <c r="J6" s="49">
        <f t="shared" si="2"/>
        <v>0</v>
      </c>
      <c r="K6" s="49">
        <f t="shared" si="2"/>
        <v>0</v>
      </c>
      <c r="L6" s="49">
        <f t="shared" si="2"/>
        <v>0</v>
      </c>
      <c r="M6" s="49">
        <f t="shared" si="2"/>
        <v>0</v>
      </c>
      <c r="N6" s="49">
        <f t="shared" si="2"/>
        <v>0</v>
      </c>
      <c r="O6" s="49">
        <f t="shared" si="2"/>
        <v>0</v>
      </c>
      <c r="P6" s="50">
        <f>P4/P5</f>
        <v>0.95159970413735584</v>
      </c>
      <c r="Q6" s="50">
        <f>Q4/Q5</f>
        <v>0.23559928931557661</v>
      </c>
      <c r="R6" s="51"/>
      <c r="S6" s="52">
        <f>S4/S5</f>
        <v>0.47224554347189412</v>
      </c>
      <c r="T6" s="52">
        <f>T4/T5</f>
        <v>0</v>
      </c>
      <c r="U6" s="52">
        <f>U4/U5</f>
        <v>0.97022282833085194</v>
      </c>
      <c r="W6" t="s">
        <v>25</v>
      </c>
      <c r="Z6" s="53"/>
    </row>
    <row r="7" spans="1:37" s="30" customFormat="1" ht="15" customHeight="1" thickTop="1" x14ac:dyDescent="0.15">
      <c r="A7" s="54" t="s">
        <v>26</v>
      </c>
      <c r="B7" s="55"/>
      <c r="C7" s="55"/>
      <c r="D7" s="56">
        <f>D16+D25</f>
        <v>29487</v>
      </c>
      <c r="E7" s="56">
        <f t="shared" ref="D7:P8" si="3">E16+E25</f>
        <v>31679</v>
      </c>
      <c r="F7" s="56">
        <f t="shared" si="3"/>
        <v>32955</v>
      </c>
      <c r="G7" s="56">
        <f t="shared" si="3"/>
        <v>0</v>
      </c>
      <c r="H7" s="56">
        <f t="shared" si="3"/>
        <v>0</v>
      </c>
      <c r="I7" s="56">
        <f t="shared" si="3"/>
        <v>0</v>
      </c>
      <c r="J7" s="56">
        <f t="shared" si="3"/>
        <v>0</v>
      </c>
      <c r="K7" s="56">
        <f t="shared" si="3"/>
        <v>0</v>
      </c>
      <c r="L7" s="56">
        <f t="shared" si="3"/>
        <v>0</v>
      </c>
      <c r="M7" s="56">
        <f t="shared" si="3"/>
        <v>0</v>
      </c>
      <c r="N7" s="56">
        <f t="shared" si="3"/>
        <v>0</v>
      </c>
      <c r="O7" s="56">
        <f>O16+O25</f>
        <v>0</v>
      </c>
      <c r="P7" s="57">
        <f>P10+P13</f>
        <v>94121</v>
      </c>
      <c r="Q7" s="57">
        <f>Q10+Q13</f>
        <v>94121</v>
      </c>
      <c r="S7" s="58">
        <f>S10+S13</f>
        <v>94121</v>
      </c>
      <c r="T7" s="59">
        <f>T16+T25</f>
        <v>0</v>
      </c>
      <c r="U7" s="59">
        <f>U16+U25</f>
        <v>61166</v>
      </c>
      <c r="Z7" s="60" t="e">
        <f>Z10+Z13</f>
        <v>#REF!</v>
      </c>
    </row>
    <row r="8" spans="1:37" ht="15" customHeight="1" x14ac:dyDescent="0.15">
      <c r="A8" s="54"/>
      <c r="B8" s="55"/>
      <c r="C8" s="55"/>
      <c r="D8" s="37">
        <f t="shared" si="3"/>
        <v>31400</v>
      </c>
      <c r="E8" s="38">
        <f t="shared" si="3"/>
        <v>31587</v>
      </c>
      <c r="F8" s="39">
        <f t="shared" si="3"/>
        <v>37538</v>
      </c>
      <c r="G8" s="37">
        <f t="shared" si="3"/>
        <v>34357</v>
      </c>
      <c r="H8" s="40">
        <f t="shared" si="3"/>
        <v>33211</v>
      </c>
      <c r="I8" s="38">
        <f t="shared" si="3"/>
        <v>34523</v>
      </c>
      <c r="J8" s="40">
        <f t="shared" si="3"/>
        <v>34537</v>
      </c>
      <c r="K8" s="38">
        <f t="shared" si="3"/>
        <v>29636</v>
      </c>
      <c r="L8" s="40">
        <f t="shared" si="3"/>
        <v>36070</v>
      </c>
      <c r="M8" s="38">
        <f t="shared" si="3"/>
        <v>35613</v>
      </c>
      <c r="N8" s="41">
        <f t="shared" si="3"/>
        <v>35578</v>
      </c>
      <c r="O8" s="42">
        <f t="shared" si="3"/>
        <v>36448</v>
      </c>
      <c r="P8" s="43">
        <f>P11+P14</f>
        <v>100525</v>
      </c>
      <c r="Q8" s="43">
        <f>Q11+Q14</f>
        <v>410498</v>
      </c>
      <c r="S8" s="44">
        <f>S11+S14</f>
        <v>202616</v>
      </c>
      <c r="T8" s="45">
        <f>T17+T26</f>
        <v>207882</v>
      </c>
      <c r="U8" s="45">
        <f>U17+U26</f>
        <v>62987</v>
      </c>
      <c r="Z8" s="46" t="e">
        <f>Z11+Z14</f>
        <v>#REF!</v>
      </c>
    </row>
    <row r="9" spans="1:37" ht="15" customHeight="1" x14ac:dyDescent="0.15">
      <c r="A9" s="54"/>
      <c r="B9" s="55"/>
      <c r="C9" s="55"/>
      <c r="D9" s="61">
        <f t="shared" ref="D9:O9" si="4">D7/D8</f>
        <v>0.93907643312101907</v>
      </c>
      <c r="E9" s="61">
        <f t="shared" si="4"/>
        <v>1.0029125906227245</v>
      </c>
      <c r="F9" s="61">
        <f t="shared" si="4"/>
        <v>0.8779103841440673</v>
      </c>
      <c r="G9" s="61">
        <f t="shared" si="4"/>
        <v>0</v>
      </c>
      <c r="H9" s="61">
        <f t="shared" si="4"/>
        <v>0</v>
      </c>
      <c r="I9" s="61">
        <f t="shared" si="4"/>
        <v>0</v>
      </c>
      <c r="J9" s="61">
        <f t="shared" si="4"/>
        <v>0</v>
      </c>
      <c r="K9" s="61">
        <f t="shared" si="4"/>
        <v>0</v>
      </c>
      <c r="L9" s="61">
        <f t="shared" si="4"/>
        <v>0</v>
      </c>
      <c r="M9" s="61">
        <f t="shared" si="4"/>
        <v>0</v>
      </c>
      <c r="N9" s="61">
        <f t="shared" si="4"/>
        <v>0</v>
      </c>
      <c r="O9" s="61">
        <f t="shared" si="4"/>
        <v>0</v>
      </c>
      <c r="P9" s="62">
        <f>P7/P8</f>
        <v>0.93629445411589152</v>
      </c>
      <c r="Q9" s="62">
        <f>Q7/Q8</f>
        <v>0.22928491734429887</v>
      </c>
      <c r="S9" s="63">
        <f>S7/S8</f>
        <v>0.46452896118766535</v>
      </c>
      <c r="T9" s="63">
        <f>T7/T8</f>
        <v>0</v>
      </c>
      <c r="U9" s="63">
        <f>U7/U8</f>
        <v>0.97108927238954068</v>
      </c>
      <c r="Z9" s="64"/>
    </row>
    <row r="10" spans="1:37" s="30" customFormat="1" ht="15" customHeight="1" x14ac:dyDescent="0.15">
      <c r="A10" s="65"/>
      <c r="B10" s="66" t="s">
        <v>27</v>
      </c>
      <c r="C10" s="67"/>
      <c r="D10" s="68">
        <f>D19+D28</f>
        <v>25326</v>
      </c>
      <c r="E10" s="68">
        <f t="shared" ref="E10:O11" si="5">E19+E28</f>
        <v>28024</v>
      </c>
      <c r="F10" s="68">
        <f t="shared" si="5"/>
        <v>28746</v>
      </c>
      <c r="G10" s="68">
        <f t="shared" si="5"/>
        <v>0</v>
      </c>
      <c r="H10" s="68">
        <f t="shared" si="5"/>
        <v>0</v>
      </c>
      <c r="I10" s="68">
        <f t="shared" si="5"/>
        <v>0</v>
      </c>
      <c r="J10" s="68">
        <f t="shared" si="5"/>
        <v>0</v>
      </c>
      <c r="K10" s="68">
        <f t="shared" si="5"/>
        <v>0</v>
      </c>
      <c r="L10" s="68">
        <f t="shared" si="5"/>
        <v>0</v>
      </c>
      <c r="M10" s="68">
        <f t="shared" si="5"/>
        <v>0</v>
      </c>
      <c r="N10" s="68">
        <f t="shared" si="5"/>
        <v>0</v>
      </c>
      <c r="O10" s="68">
        <f t="shared" si="5"/>
        <v>0</v>
      </c>
      <c r="P10" s="29">
        <f>P19+P28</f>
        <v>82096</v>
      </c>
      <c r="Q10" s="29">
        <f>Q19+Q28</f>
        <v>82096</v>
      </c>
      <c r="S10" s="31">
        <f t="shared" ref="S10:U11" si="6">S19+S28</f>
        <v>82096</v>
      </c>
      <c r="T10" s="32">
        <f t="shared" si="6"/>
        <v>0</v>
      </c>
      <c r="U10" s="32">
        <f t="shared" si="6"/>
        <v>53350</v>
      </c>
      <c r="Z10" s="34" t="e">
        <f>Z19+Z28</f>
        <v>#REF!</v>
      </c>
    </row>
    <row r="11" spans="1:37" ht="15" customHeight="1" x14ac:dyDescent="0.15">
      <c r="A11" s="65"/>
      <c r="B11" s="69"/>
      <c r="C11" s="70"/>
      <c r="D11" s="37">
        <f>D20+D29</f>
        <v>27173</v>
      </c>
      <c r="E11" s="38">
        <f t="shared" si="5"/>
        <v>27662</v>
      </c>
      <c r="F11" s="39">
        <f t="shared" si="5"/>
        <v>31626</v>
      </c>
      <c r="G11" s="37">
        <f t="shared" si="5"/>
        <v>28792</v>
      </c>
      <c r="H11" s="40">
        <f t="shared" si="5"/>
        <v>28628</v>
      </c>
      <c r="I11" s="38">
        <f t="shared" si="5"/>
        <v>30038</v>
      </c>
      <c r="J11" s="40">
        <f t="shared" si="5"/>
        <v>29750</v>
      </c>
      <c r="K11" s="38">
        <f t="shared" si="5"/>
        <v>25632</v>
      </c>
      <c r="L11" s="40">
        <f t="shared" si="5"/>
        <v>30788</v>
      </c>
      <c r="M11" s="38">
        <f t="shared" si="5"/>
        <v>30462</v>
      </c>
      <c r="N11" s="41">
        <f t="shared" si="5"/>
        <v>30884</v>
      </c>
      <c r="O11" s="42">
        <f t="shared" si="5"/>
        <v>29735</v>
      </c>
      <c r="P11" s="43">
        <f>P20+P29</f>
        <v>86461</v>
      </c>
      <c r="Q11" s="43">
        <f>Q20+Q29</f>
        <v>351170</v>
      </c>
      <c r="S11" s="44">
        <f t="shared" si="6"/>
        <v>173919</v>
      </c>
      <c r="T11" s="45">
        <f t="shared" si="6"/>
        <v>177251</v>
      </c>
      <c r="U11" s="45">
        <f t="shared" si="6"/>
        <v>54835</v>
      </c>
      <c r="Z11" s="46" t="e">
        <f>Z20+Z29</f>
        <v>#REF!</v>
      </c>
    </row>
    <row r="12" spans="1:37" ht="15" customHeight="1" x14ac:dyDescent="0.15">
      <c r="A12" s="65"/>
      <c r="B12" s="71"/>
      <c r="C12" s="72"/>
      <c r="D12" s="73">
        <f>D10/D11</f>
        <v>0.93202811614470249</v>
      </c>
      <c r="E12" s="73">
        <f t="shared" ref="E12:O12" si="7">E10/E11</f>
        <v>1.0130865447183863</v>
      </c>
      <c r="F12" s="73">
        <f t="shared" si="7"/>
        <v>0.90893568582811612</v>
      </c>
      <c r="G12" s="73">
        <f t="shared" si="7"/>
        <v>0</v>
      </c>
      <c r="H12" s="73">
        <f t="shared" si="7"/>
        <v>0</v>
      </c>
      <c r="I12" s="73">
        <f t="shared" si="7"/>
        <v>0</v>
      </c>
      <c r="J12" s="73">
        <f t="shared" si="7"/>
        <v>0</v>
      </c>
      <c r="K12" s="73">
        <f t="shared" si="7"/>
        <v>0</v>
      </c>
      <c r="L12" s="73">
        <f t="shared" si="7"/>
        <v>0</v>
      </c>
      <c r="M12" s="73">
        <f t="shared" si="7"/>
        <v>0</v>
      </c>
      <c r="N12" s="73">
        <f t="shared" si="7"/>
        <v>0</v>
      </c>
      <c r="O12" s="73">
        <f t="shared" si="7"/>
        <v>0</v>
      </c>
      <c r="P12" s="74">
        <f>P10/P11</f>
        <v>0.94951481014561478</v>
      </c>
      <c r="Q12" s="74">
        <f>Q10/Q11</f>
        <v>0.23377851183187631</v>
      </c>
      <c r="S12" s="75">
        <f>S10/S11</f>
        <v>0.47203583277272754</v>
      </c>
      <c r="T12" s="75">
        <f>T10/T11</f>
        <v>0</v>
      </c>
      <c r="U12" s="75">
        <f>U10/U11</f>
        <v>0.97291875626880642</v>
      </c>
      <c r="Z12" s="76"/>
    </row>
    <row r="13" spans="1:37" s="30" customFormat="1" ht="15" customHeight="1" x14ac:dyDescent="0.15">
      <c r="A13" s="65"/>
      <c r="B13" s="69" t="s">
        <v>28</v>
      </c>
      <c r="C13" s="70"/>
      <c r="D13" s="56">
        <f>D22+D31</f>
        <v>4161</v>
      </c>
      <c r="E13" s="56">
        <f t="shared" ref="D13:P14" si="8">E22+E31</f>
        <v>3655</v>
      </c>
      <c r="F13" s="56">
        <f t="shared" si="8"/>
        <v>4209</v>
      </c>
      <c r="G13" s="56">
        <f t="shared" si="8"/>
        <v>0</v>
      </c>
      <c r="H13" s="56">
        <f t="shared" si="8"/>
        <v>0</v>
      </c>
      <c r="I13" s="56">
        <f t="shared" si="8"/>
        <v>0</v>
      </c>
      <c r="J13" s="56">
        <f t="shared" si="8"/>
        <v>0</v>
      </c>
      <c r="K13" s="56">
        <f t="shared" si="8"/>
        <v>0</v>
      </c>
      <c r="L13" s="56">
        <f t="shared" si="8"/>
        <v>0</v>
      </c>
      <c r="M13" s="56">
        <f t="shared" si="8"/>
        <v>0</v>
      </c>
      <c r="N13" s="56">
        <f t="shared" si="8"/>
        <v>0</v>
      </c>
      <c r="O13" s="56">
        <f t="shared" si="8"/>
        <v>0</v>
      </c>
      <c r="P13" s="57">
        <f>P22+P31</f>
        <v>12025</v>
      </c>
      <c r="Q13" s="57">
        <f>Q22+Q31</f>
        <v>12025</v>
      </c>
      <c r="S13" s="58">
        <f t="shared" ref="S13:U14" si="9">S22+S31</f>
        <v>12025</v>
      </c>
      <c r="T13" s="59">
        <f t="shared" si="9"/>
        <v>0</v>
      </c>
      <c r="U13" s="59">
        <f t="shared" si="9"/>
        <v>7816</v>
      </c>
      <c r="Z13" s="60" t="e">
        <f>Z22+Z31</f>
        <v>#REF!</v>
      </c>
    </row>
    <row r="14" spans="1:37" ht="15" customHeight="1" x14ac:dyDescent="0.15">
      <c r="A14" s="65"/>
      <c r="B14" s="69"/>
      <c r="C14" s="70"/>
      <c r="D14" s="37">
        <f t="shared" si="8"/>
        <v>4227</v>
      </c>
      <c r="E14" s="38">
        <f t="shared" si="8"/>
        <v>3925</v>
      </c>
      <c r="F14" s="39">
        <f t="shared" si="8"/>
        <v>5912</v>
      </c>
      <c r="G14" s="37">
        <f t="shared" si="8"/>
        <v>5565</v>
      </c>
      <c r="H14" s="40">
        <f t="shared" si="8"/>
        <v>4583</v>
      </c>
      <c r="I14" s="38">
        <f t="shared" si="8"/>
        <v>4485</v>
      </c>
      <c r="J14" s="40">
        <f t="shared" si="8"/>
        <v>4787</v>
      </c>
      <c r="K14" s="38">
        <f t="shared" si="8"/>
        <v>4004</v>
      </c>
      <c r="L14" s="40">
        <f t="shared" si="8"/>
        <v>5282</v>
      </c>
      <c r="M14" s="38">
        <f t="shared" si="8"/>
        <v>5151</v>
      </c>
      <c r="N14" s="41">
        <f t="shared" si="8"/>
        <v>4694</v>
      </c>
      <c r="O14" s="42">
        <f t="shared" si="8"/>
        <v>6713</v>
      </c>
      <c r="P14" s="43">
        <f>P23+P32</f>
        <v>14064</v>
      </c>
      <c r="Q14" s="43">
        <f>Q23+Q32</f>
        <v>59328</v>
      </c>
      <c r="S14" s="44">
        <f t="shared" si="9"/>
        <v>28697</v>
      </c>
      <c r="T14" s="45">
        <f t="shared" si="9"/>
        <v>30631</v>
      </c>
      <c r="U14" s="45">
        <f t="shared" si="9"/>
        <v>8152</v>
      </c>
      <c r="Z14" s="46" t="e">
        <f>Z23+Z32</f>
        <v>#REF!</v>
      </c>
    </row>
    <row r="15" spans="1:37" ht="15" customHeight="1" thickBot="1" x14ac:dyDescent="0.2">
      <c r="A15" s="65"/>
      <c r="B15" s="77"/>
      <c r="C15" s="78"/>
      <c r="D15" s="79">
        <f>D13/D14</f>
        <v>0.98438608942512418</v>
      </c>
      <c r="E15" s="79">
        <f t="shared" ref="E15:O15" si="10">E13/E14</f>
        <v>0.93121019108280256</v>
      </c>
      <c r="F15" s="79">
        <f t="shared" si="10"/>
        <v>0.71194181326116368</v>
      </c>
      <c r="G15" s="79">
        <f t="shared" si="10"/>
        <v>0</v>
      </c>
      <c r="H15" s="79">
        <f t="shared" si="10"/>
        <v>0</v>
      </c>
      <c r="I15" s="79">
        <f t="shared" si="10"/>
        <v>0</v>
      </c>
      <c r="J15" s="79">
        <f t="shared" si="10"/>
        <v>0</v>
      </c>
      <c r="K15" s="79">
        <f t="shared" si="10"/>
        <v>0</v>
      </c>
      <c r="L15" s="79">
        <f t="shared" si="10"/>
        <v>0</v>
      </c>
      <c r="M15" s="79">
        <f t="shared" si="10"/>
        <v>0</v>
      </c>
      <c r="N15" s="79">
        <f t="shared" si="10"/>
        <v>0</v>
      </c>
      <c r="O15" s="79">
        <f t="shared" si="10"/>
        <v>0</v>
      </c>
      <c r="P15" s="80">
        <f>P13/P14</f>
        <v>0.85501990898748581</v>
      </c>
      <c r="Q15" s="80">
        <f>Q13/Q14</f>
        <v>0.20268675836030206</v>
      </c>
      <c r="S15" s="81">
        <f>S13/S14</f>
        <v>0.41903334843363416</v>
      </c>
      <c r="T15" s="81">
        <f>T13/T14</f>
        <v>0</v>
      </c>
      <c r="U15" s="81">
        <f>U13/U14</f>
        <v>0.95878312070657512</v>
      </c>
      <c r="Z15" s="53"/>
    </row>
    <row r="16" spans="1:37" s="30" customFormat="1" ht="14.25" customHeight="1" thickTop="1" x14ac:dyDescent="0.15">
      <c r="A16" s="65"/>
      <c r="B16" s="82" t="s">
        <v>29</v>
      </c>
      <c r="C16" s="83"/>
      <c r="D16" s="84">
        <f>D19+D22</f>
        <v>13544</v>
      </c>
      <c r="E16" s="84">
        <f t="shared" ref="D16:P17" si="11">E19+E22</f>
        <v>15644</v>
      </c>
      <c r="F16" s="84">
        <f t="shared" si="11"/>
        <v>15605</v>
      </c>
      <c r="G16" s="85">
        <f t="shared" si="11"/>
        <v>0</v>
      </c>
      <c r="H16" s="84">
        <f t="shared" si="11"/>
        <v>0</v>
      </c>
      <c r="I16" s="84">
        <f t="shared" si="11"/>
        <v>0</v>
      </c>
      <c r="J16" s="84">
        <f t="shared" si="11"/>
        <v>0</v>
      </c>
      <c r="K16" s="84">
        <f t="shared" si="11"/>
        <v>0</v>
      </c>
      <c r="L16" s="84">
        <f t="shared" si="11"/>
        <v>0</v>
      </c>
      <c r="M16" s="84">
        <f t="shared" si="11"/>
        <v>0</v>
      </c>
      <c r="N16" s="84">
        <f t="shared" si="11"/>
        <v>0</v>
      </c>
      <c r="O16" s="84">
        <f>O19+O22</f>
        <v>0</v>
      </c>
      <c r="P16" s="86">
        <f>P19+P22</f>
        <v>44793</v>
      </c>
      <c r="Q16" s="86">
        <f>Q19+Q22</f>
        <v>44793</v>
      </c>
      <c r="S16" s="87">
        <f t="shared" ref="S16:U17" si="12">S19+S22</f>
        <v>44793</v>
      </c>
      <c r="T16" s="88">
        <f t="shared" si="12"/>
        <v>0</v>
      </c>
      <c r="U16" s="88">
        <f t="shared" si="12"/>
        <v>29188</v>
      </c>
      <c r="Z16" s="60" t="e">
        <f>Z19+Z22</f>
        <v>#REF!</v>
      </c>
    </row>
    <row r="17" spans="1:26" x14ac:dyDescent="0.15">
      <c r="A17" s="65"/>
      <c r="B17" s="82"/>
      <c r="C17" s="83"/>
      <c r="D17" s="89">
        <f t="shared" si="11"/>
        <v>13789</v>
      </c>
      <c r="E17" s="90">
        <f t="shared" si="11"/>
        <v>17524</v>
      </c>
      <c r="F17" s="91">
        <f t="shared" si="11"/>
        <v>18629</v>
      </c>
      <c r="G17" s="90">
        <f t="shared" si="11"/>
        <v>17749</v>
      </c>
      <c r="H17" s="92">
        <f t="shared" si="11"/>
        <v>15669</v>
      </c>
      <c r="I17" s="90">
        <f t="shared" si="11"/>
        <v>16807</v>
      </c>
      <c r="J17" s="92">
        <f t="shared" si="11"/>
        <v>17636</v>
      </c>
      <c r="K17" s="90">
        <f t="shared" si="11"/>
        <v>14663</v>
      </c>
      <c r="L17" s="92">
        <f t="shared" si="11"/>
        <v>17194</v>
      </c>
      <c r="M17" s="90">
        <f t="shared" si="11"/>
        <v>18291</v>
      </c>
      <c r="N17" s="93">
        <f t="shared" si="11"/>
        <v>17478</v>
      </c>
      <c r="O17" s="94">
        <f t="shared" si="11"/>
        <v>18858</v>
      </c>
      <c r="P17" s="95">
        <f>P20+P23</f>
        <v>49942</v>
      </c>
      <c r="Q17" s="95">
        <f>Q20+Q23</f>
        <v>204287</v>
      </c>
      <c r="S17" s="96">
        <f t="shared" si="12"/>
        <v>100167</v>
      </c>
      <c r="T17" s="97">
        <f t="shared" si="12"/>
        <v>104120</v>
      </c>
      <c r="U17" s="97">
        <f t="shared" si="12"/>
        <v>31313</v>
      </c>
      <c r="Z17" s="46" t="e">
        <f>Z20+Z23</f>
        <v>#REF!</v>
      </c>
    </row>
    <row r="18" spans="1:26" x14ac:dyDescent="0.15">
      <c r="A18" s="65"/>
      <c r="B18" s="82"/>
      <c r="C18" s="83"/>
      <c r="D18" s="98">
        <f t="shared" ref="D18:O18" si="13">D16/D17</f>
        <v>0.98223221408368988</v>
      </c>
      <c r="E18" s="98">
        <f t="shared" si="13"/>
        <v>0.89271855740698469</v>
      </c>
      <c r="F18" s="98">
        <f t="shared" si="13"/>
        <v>0.83767244618605397</v>
      </c>
      <c r="G18" s="99">
        <f t="shared" si="13"/>
        <v>0</v>
      </c>
      <c r="H18" s="98">
        <f t="shared" si="13"/>
        <v>0</v>
      </c>
      <c r="I18" s="98">
        <f t="shared" si="13"/>
        <v>0</v>
      </c>
      <c r="J18" s="98">
        <f t="shared" si="13"/>
        <v>0</v>
      </c>
      <c r="K18" s="98">
        <f t="shared" si="13"/>
        <v>0</v>
      </c>
      <c r="L18" s="98">
        <f t="shared" si="13"/>
        <v>0</v>
      </c>
      <c r="M18" s="98">
        <f t="shared" si="13"/>
        <v>0</v>
      </c>
      <c r="N18" s="98">
        <f t="shared" si="13"/>
        <v>0</v>
      </c>
      <c r="O18" s="98">
        <f t="shared" si="13"/>
        <v>0</v>
      </c>
      <c r="P18" s="100">
        <f>P16/P17</f>
        <v>0.89690040446918429</v>
      </c>
      <c r="Q18" s="101">
        <f>Q16/Q17</f>
        <v>0.21926505357658588</v>
      </c>
      <c r="S18" s="99">
        <f>S16/S17</f>
        <v>0.44718320404923778</v>
      </c>
      <c r="T18" s="99">
        <f>T16/T17</f>
        <v>0</v>
      </c>
      <c r="U18" s="99">
        <f>U16/U17</f>
        <v>0.9321368121866318</v>
      </c>
      <c r="Z18" s="102"/>
    </row>
    <row r="19" spans="1:26" s="30" customFormat="1" x14ac:dyDescent="0.15">
      <c r="A19" s="65"/>
      <c r="B19" s="103"/>
      <c r="C19" s="104" t="s">
        <v>30</v>
      </c>
      <c r="D19" s="105">
        <v>9970</v>
      </c>
      <c r="E19" s="105">
        <v>12879</v>
      </c>
      <c r="F19" s="105">
        <v>12627</v>
      </c>
      <c r="G19" s="105"/>
      <c r="H19" s="105"/>
      <c r="I19" s="105"/>
      <c r="J19" s="105"/>
      <c r="K19" s="105"/>
      <c r="L19" s="105"/>
      <c r="M19" s="105"/>
      <c r="N19" s="105"/>
      <c r="O19" s="106"/>
      <c r="P19" s="29">
        <f>SUM(D19:O19)</f>
        <v>35476</v>
      </c>
      <c r="Q19" s="29">
        <f>SUM(D19:O19)</f>
        <v>35476</v>
      </c>
      <c r="S19" s="31">
        <f>SUM(D19:L19)</f>
        <v>35476</v>
      </c>
      <c r="T19" s="32">
        <f>SUM(J19:O19)</f>
        <v>0</v>
      </c>
      <c r="U19" s="32">
        <f>SUM(D19:E19)</f>
        <v>22849</v>
      </c>
      <c r="Z19" s="34" t="e">
        <f>#REF!+T19</f>
        <v>#REF!</v>
      </c>
    </row>
    <row r="20" spans="1:26" x14ac:dyDescent="0.15">
      <c r="A20" s="65"/>
      <c r="B20" s="107"/>
      <c r="C20" s="108"/>
      <c r="D20" s="38">
        <v>10858</v>
      </c>
      <c r="E20" s="38">
        <v>14366</v>
      </c>
      <c r="F20" s="38">
        <v>14673</v>
      </c>
      <c r="G20" s="38">
        <v>13452</v>
      </c>
      <c r="H20" s="38">
        <v>11994</v>
      </c>
      <c r="I20" s="38">
        <v>13161</v>
      </c>
      <c r="J20" s="38">
        <v>14242</v>
      </c>
      <c r="K20" s="38">
        <v>11526</v>
      </c>
      <c r="L20" s="38">
        <v>14069</v>
      </c>
      <c r="M20" s="38">
        <v>14880</v>
      </c>
      <c r="N20" s="38">
        <v>14387</v>
      </c>
      <c r="O20" s="38">
        <v>14301</v>
      </c>
      <c r="P20" s="43">
        <f>SUMPRODUCT(D20:O20,((D19:O19)&lt;&gt;"")*1)</f>
        <v>39897</v>
      </c>
      <c r="Q20" s="43">
        <f>SUM(D20:O20)</f>
        <v>161909</v>
      </c>
      <c r="S20" s="44">
        <f>SUM(D20:I20)</f>
        <v>78504</v>
      </c>
      <c r="T20" s="44">
        <f>SUM(J20:O20)</f>
        <v>83405</v>
      </c>
      <c r="U20" s="44">
        <f>SUM(D20:E20)</f>
        <v>25224</v>
      </c>
      <c r="Z20" s="46" t="e">
        <f>#REF!+T20</f>
        <v>#REF!</v>
      </c>
    </row>
    <row r="21" spans="1:26" x14ac:dyDescent="0.15">
      <c r="A21" s="65"/>
      <c r="B21" s="107"/>
      <c r="C21" s="109"/>
      <c r="D21" s="110">
        <f>D19/D20</f>
        <v>0.91821698286977349</v>
      </c>
      <c r="E21" s="110">
        <f t="shared" ref="E21:O21" si="14">E19/E20</f>
        <v>0.89649171655297233</v>
      </c>
      <c r="F21" s="110">
        <f t="shared" si="14"/>
        <v>0.8605602126354529</v>
      </c>
      <c r="G21" s="110">
        <f t="shared" si="14"/>
        <v>0</v>
      </c>
      <c r="H21" s="110">
        <f t="shared" si="14"/>
        <v>0</v>
      </c>
      <c r="I21" s="110">
        <f t="shared" si="14"/>
        <v>0</v>
      </c>
      <c r="J21" s="110">
        <f t="shared" si="14"/>
        <v>0</v>
      </c>
      <c r="K21" s="110">
        <f t="shared" si="14"/>
        <v>0</v>
      </c>
      <c r="L21" s="110">
        <f t="shared" si="14"/>
        <v>0</v>
      </c>
      <c r="M21" s="110">
        <f t="shared" si="14"/>
        <v>0</v>
      </c>
      <c r="N21" s="110">
        <f t="shared" si="14"/>
        <v>0</v>
      </c>
      <c r="O21" s="110">
        <f t="shared" si="14"/>
        <v>0</v>
      </c>
      <c r="P21" s="111">
        <f>P19/P20</f>
        <v>0.88918966338321181</v>
      </c>
      <c r="Q21" s="112">
        <f>Q19/Q20</f>
        <v>0.21911073504252387</v>
      </c>
      <c r="S21" s="110">
        <f>S19/S20</f>
        <v>0.45190054009986752</v>
      </c>
      <c r="T21" s="110">
        <f>T19/T20</f>
        <v>0</v>
      </c>
      <c r="U21" s="110">
        <f>U19/U20</f>
        <v>0.90584364097684744</v>
      </c>
      <c r="V21" s="113"/>
      <c r="Z21" s="114"/>
    </row>
    <row r="22" spans="1:26" s="30" customFormat="1" x14ac:dyDescent="0.15">
      <c r="A22" s="65"/>
      <c r="B22" s="103"/>
      <c r="C22" s="108" t="s">
        <v>31</v>
      </c>
      <c r="D22" s="115">
        <v>3574</v>
      </c>
      <c r="E22" s="115">
        <v>2765</v>
      </c>
      <c r="F22" s="115">
        <v>2978</v>
      </c>
      <c r="G22" s="58"/>
      <c r="H22" s="58"/>
      <c r="I22" s="58"/>
      <c r="J22" s="58"/>
      <c r="K22" s="58"/>
      <c r="L22" s="58"/>
      <c r="M22" s="58"/>
      <c r="N22" s="58"/>
      <c r="O22" s="116"/>
      <c r="P22" s="57">
        <f>SUM(D22:O22)</f>
        <v>9317</v>
      </c>
      <c r="Q22" s="57">
        <f>SUM(D22:O22)</f>
        <v>9317</v>
      </c>
      <c r="S22" s="58">
        <f>SUM(D22:L22)</f>
        <v>9317</v>
      </c>
      <c r="T22" s="59">
        <f>SUM(J22:O22)</f>
        <v>0</v>
      </c>
      <c r="U22" s="59">
        <f>SUM(D22:E22)</f>
        <v>6339</v>
      </c>
      <c r="Z22" s="60" t="e">
        <f>#REF!+T22</f>
        <v>#REF!</v>
      </c>
    </row>
    <row r="23" spans="1:26" x14ac:dyDescent="0.15">
      <c r="A23" s="65"/>
      <c r="B23" s="107"/>
      <c r="C23" s="108"/>
      <c r="D23" s="38">
        <v>2931</v>
      </c>
      <c r="E23" s="38">
        <v>3158</v>
      </c>
      <c r="F23" s="38">
        <v>3956</v>
      </c>
      <c r="G23" s="38">
        <v>4297</v>
      </c>
      <c r="H23" s="38">
        <v>3675</v>
      </c>
      <c r="I23" s="38">
        <v>3646</v>
      </c>
      <c r="J23" s="38">
        <v>3394</v>
      </c>
      <c r="K23" s="38">
        <v>3137</v>
      </c>
      <c r="L23" s="38">
        <v>3125</v>
      </c>
      <c r="M23" s="38">
        <v>3411</v>
      </c>
      <c r="N23" s="38">
        <v>3091</v>
      </c>
      <c r="O23" s="38">
        <v>4557</v>
      </c>
      <c r="P23" s="43">
        <f>SUMPRODUCT(D23:O23,((D22:O22)&lt;&gt;"")*1)</f>
        <v>10045</v>
      </c>
      <c r="Q23" s="43">
        <f>SUM(D23:O23)</f>
        <v>42378</v>
      </c>
      <c r="S23" s="44">
        <f>SUM(D23:I23)</f>
        <v>21663</v>
      </c>
      <c r="T23" s="45">
        <f>SUM(J23:O23)</f>
        <v>20715</v>
      </c>
      <c r="U23" s="45">
        <f>SUM(D23:E23)</f>
        <v>6089</v>
      </c>
      <c r="Z23" s="46" t="e">
        <f>#REF!+T23</f>
        <v>#REF!</v>
      </c>
    </row>
    <row r="24" spans="1:26" x14ac:dyDescent="0.15">
      <c r="A24" s="65"/>
      <c r="B24" s="117"/>
      <c r="C24" s="118"/>
      <c r="D24" s="119">
        <f>D22/D23</f>
        <v>1.2193790515182532</v>
      </c>
      <c r="E24" s="119">
        <f t="shared" ref="E24:O24" si="15">E22/E23</f>
        <v>0.87555414819506017</v>
      </c>
      <c r="F24" s="119">
        <f t="shared" si="15"/>
        <v>0.75278058645096058</v>
      </c>
      <c r="G24" s="119">
        <f t="shared" si="15"/>
        <v>0</v>
      </c>
      <c r="H24" s="119">
        <f t="shared" si="15"/>
        <v>0</v>
      </c>
      <c r="I24" s="119">
        <f t="shared" si="15"/>
        <v>0</v>
      </c>
      <c r="J24" s="119">
        <f t="shared" si="15"/>
        <v>0</v>
      </c>
      <c r="K24" s="119">
        <f t="shared" si="15"/>
        <v>0</v>
      </c>
      <c r="L24" s="119">
        <f t="shared" si="15"/>
        <v>0</v>
      </c>
      <c r="M24" s="119">
        <f t="shared" si="15"/>
        <v>0</v>
      </c>
      <c r="N24" s="119">
        <f t="shared" si="15"/>
        <v>0</v>
      </c>
      <c r="O24" s="119">
        <f t="shared" si="15"/>
        <v>0</v>
      </c>
      <c r="P24" s="74">
        <f>P22/P23</f>
        <v>0.92752613240418114</v>
      </c>
      <c r="Q24" s="120">
        <f>Q22/Q23</f>
        <v>0.21985464155929962</v>
      </c>
      <c r="S24" s="121">
        <f>S22/S23</f>
        <v>0.43008816876702211</v>
      </c>
      <c r="T24" s="119">
        <f>T22/T23</f>
        <v>0</v>
      </c>
      <c r="U24" s="119">
        <f>U22/U23</f>
        <v>1.0410576449334865</v>
      </c>
      <c r="Z24" s="102"/>
    </row>
    <row r="25" spans="1:26" s="30" customFormat="1" x14ac:dyDescent="0.15">
      <c r="A25" s="65"/>
      <c r="B25" s="122" t="s">
        <v>32</v>
      </c>
      <c r="C25" s="123"/>
      <c r="D25" s="85">
        <f>D28+D31</f>
        <v>15943</v>
      </c>
      <c r="E25" s="85">
        <f t="shared" ref="D25:P26" si="16">E28+E31</f>
        <v>16035</v>
      </c>
      <c r="F25" s="85">
        <f t="shared" si="16"/>
        <v>17350</v>
      </c>
      <c r="G25" s="85">
        <f t="shared" si="16"/>
        <v>0</v>
      </c>
      <c r="H25" s="84">
        <f t="shared" si="16"/>
        <v>0</v>
      </c>
      <c r="I25" s="84">
        <f t="shared" si="16"/>
        <v>0</v>
      </c>
      <c r="J25" s="84">
        <f t="shared" si="16"/>
        <v>0</v>
      </c>
      <c r="K25" s="84">
        <f t="shared" si="16"/>
        <v>0</v>
      </c>
      <c r="L25" s="84">
        <f t="shared" si="16"/>
        <v>0</v>
      </c>
      <c r="M25" s="84">
        <f t="shared" si="16"/>
        <v>0</v>
      </c>
      <c r="N25" s="84">
        <f t="shared" si="16"/>
        <v>0</v>
      </c>
      <c r="O25" s="84">
        <f t="shared" si="16"/>
        <v>0</v>
      </c>
      <c r="P25" s="124">
        <f>P28+P31</f>
        <v>49328</v>
      </c>
      <c r="Q25" s="124">
        <f>Q28+Q31</f>
        <v>49328</v>
      </c>
      <c r="S25" s="125">
        <f t="shared" ref="S25:U26" si="17">S28+S31</f>
        <v>49328</v>
      </c>
      <c r="T25" s="126">
        <f t="shared" si="17"/>
        <v>0</v>
      </c>
      <c r="U25" s="126">
        <f t="shared" si="17"/>
        <v>31978</v>
      </c>
      <c r="Z25" s="34" t="e">
        <f>Z28+Z31</f>
        <v>#REF!</v>
      </c>
    </row>
    <row r="26" spans="1:26" x14ac:dyDescent="0.15">
      <c r="A26" s="65"/>
      <c r="B26" s="82"/>
      <c r="C26" s="83"/>
      <c r="D26" s="90">
        <f t="shared" si="16"/>
        <v>17611</v>
      </c>
      <c r="E26" s="90">
        <f t="shared" si="16"/>
        <v>14063</v>
      </c>
      <c r="F26" s="92">
        <f t="shared" si="16"/>
        <v>18909</v>
      </c>
      <c r="G26" s="90">
        <f t="shared" si="16"/>
        <v>16608</v>
      </c>
      <c r="H26" s="92">
        <f t="shared" si="16"/>
        <v>17542</v>
      </c>
      <c r="I26" s="90">
        <f t="shared" si="16"/>
        <v>17716</v>
      </c>
      <c r="J26" s="92">
        <f t="shared" si="16"/>
        <v>16901</v>
      </c>
      <c r="K26" s="90">
        <f t="shared" si="16"/>
        <v>14973</v>
      </c>
      <c r="L26" s="92">
        <f t="shared" si="16"/>
        <v>18876</v>
      </c>
      <c r="M26" s="90">
        <f t="shared" si="16"/>
        <v>17322</v>
      </c>
      <c r="N26" s="93">
        <f t="shared" si="16"/>
        <v>18100</v>
      </c>
      <c r="O26" s="94">
        <f t="shared" si="16"/>
        <v>17590</v>
      </c>
      <c r="P26" s="95">
        <f>P29+P32</f>
        <v>50583</v>
      </c>
      <c r="Q26" s="95">
        <f>Q29+Q32</f>
        <v>206211</v>
      </c>
      <c r="S26" s="96">
        <f t="shared" si="17"/>
        <v>102449</v>
      </c>
      <c r="T26" s="97">
        <f t="shared" si="17"/>
        <v>103762</v>
      </c>
      <c r="U26" s="97">
        <f t="shared" si="17"/>
        <v>31674</v>
      </c>
      <c r="Z26" s="46" t="e">
        <f>Z29+Z32</f>
        <v>#REF!</v>
      </c>
    </row>
    <row r="27" spans="1:26" x14ac:dyDescent="0.15">
      <c r="A27" s="65"/>
      <c r="B27" s="82"/>
      <c r="C27" s="83"/>
      <c r="D27" s="99">
        <f t="shared" ref="D27:O27" si="18">D25/D26</f>
        <v>0.90528646868434504</v>
      </c>
      <c r="E27" s="99">
        <f t="shared" si="18"/>
        <v>1.140226125293323</v>
      </c>
      <c r="F27" s="99">
        <f t="shared" si="18"/>
        <v>0.91755248823311653</v>
      </c>
      <c r="G27" s="99">
        <f t="shared" si="18"/>
        <v>0</v>
      </c>
      <c r="H27" s="98">
        <f t="shared" si="18"/>
        <v>0</v>
      </c>
      <c r="I27" s="98">
        <f t="shared" si="18"/>
        <v>0</v>
      </c>
      <c r="J27" s="98">
        <f t="shared" si="18"/>
        <v>0</v>
      </c>
      <c r="K27" s="98">
        <f t="shared" si="18"/>
        <v>0</v>
      </c>
      <c r="L27" s="98">
        <f t="shared" si="18"/>
        <v>0</v>
      </c>
      <c r="M27" s="98">
        <f t="shared" si="18"/>
        <v>0</v>
      </c>
      <c r="N27" s="98">
        <f t="shared" si="18"/>
        <v>0</v>
      </c>
      <c r="O27" s="98">
        <f t="shared" si="18"/>
        <v>0</v>
      </c>
      <c r="P27" s="100">
        <f>P25/P26</f>
        <v>0.97518929284542233</v>
      </c>
      <c r="Q27" s="101">
        <f>Q25/Q26</f>
        <v>0.23921129328697305</v>
      </c>
      <c r="S27" s="99">
        <f>S25/S26</f>
        <v>0.48148835030112541</v>
      </c>
      <c r="T27" s="99">
        <f>T25/T26</f>
        <v>0</v>
      </c>
      <c r="U27" s="99">
        <f>U25/U26</f>
        <v>1.0095977773568225</v>
      </c>
      <c r="Z27" s="102"/>
    </row>
    <row r="28" spans="1:26" s="30" customFormat="1" x14ac:dyDescent="0.15">
      <c r="A28" s="65"/>
      <c r="B28" s="103"/>
      <c r="C28" s="104" t="s">
        <v>30</v>
      </c>
      <c r="D28" s="105">
        <v>15356</v>
      </c>
      <c r="E28" s="105">
        <v>15145</v>
      </c>
      <c r="F28" s="105">
        <v>16119</v>
      </c>
      <c r="G28" s="127"/>
      <c r="H28" s="105"/>
      <c r="I28" s="105"/>
      <c r="J28" s="105"/>
      <c r="K28" s="105"/>
      <c r="L28" s="105"/>
      <c r="M28" s="105"/>
      <c r="N28" s="105"/>
      <c r="O28" s="106"/>
      <c r="P28" s="29">
        <f>SUM(D28:O28)</f>
        <v>46620</v>
      </c>
      <c r="Q28" s="29">
        <f>SUM(D28:O28)</f>
        <v>46620</v>
      </c>
      <c r="S28" s="31">
        <f>SUM(D28:L28)</f>
        <v>46620</v>
      </c>
      <c r="T28" s="32">
        <f>SUM(J28:O28)</f>
        <v>0</v>
      </c>
      <c r="U28" s="32">
        <f>SUM(D28:E28)</f>
        <v>30501</v>
      </c>
      <c r="Z28" s="34" t="e">
        <f>#REF!+T28</f>
        <v>#REF!</v>
      </c>
    </row>
    <row r="29" spans="1:26" x14ac:dyDescent="0.15">
      <c r="A29" s="65"/>
      <c r="B29" s="107"/>
      <c r="C29" s="108"/>
      <c r="D29" s="38">
        <v>16315</v>
      </c>
      <c r="E29" s="38">
        <v>13296</v>
      </c>
      <c r="F29" s="38">
        <v>16953</v>
      </c>
      <c r="G29" s="38">
        <v>15340</v>
      </c>
      <c r="H29" s="38">
        <v>16634</v>
      </c>
      <c r="I29" s="38">
        <v>16877</v>
      </c>
      <c r="J29" s="38">
        <v>15508</v>
      </c>
      <c r="K29" s="38">
        <v>14106</v>
      </c>
      <c r="L29" s="38">
        <v>16719</v>
      </c>
      <c r="M29" s="38">
        <v>15582</v>
      </c>
      <c r="N29" s="38">
        <v>16497</v>
      </c>
      <c r="O29" s="38">
        <v>15434</v>
      </c>
      <c r="P29" s="43">
        <f>SUMPRODUCT(D29:O29,((D28:O28)&lt;&gt;"")*1)</f>
        <v>46564</v>
      </c>
      <c r="Q29" s="43">
        <f>SUM(D29:O29)</f>
        <v>189261</v>
      </c>
      <c r="S29" s="44">
        <f>SUM(D29:I29)</f>
        <v>95415</v>
      </c>
      <c r="T29" s="45">
        <f>SUM(J29:O29)</f>
        <v>93846</v>
      </c>
      <c r="U29" s="45">
        <f>SUM(D29:E29)</f>
        <v>29611</v>
      </c>
      <c r="Z29" s="46" t="e">
        <f>#REF!+T29</f>
        <v>#REF!</v>
      </c>
    </row>
    <row r="30" spans="1:26" x14ac:dyDescent="0.15">
      <c r="A30" s="65"/>
      <c r="B30" s="107"/>
      <c r="C30" s="109"/>
      <c r="D30" s="110">
        <f>D28/D29</f>
        <v>0.94121973643885992</v>
      </c>
      <c r="E30" s="110">
        <f t="shared" ref="E30:O30" si="19">E28/E29</f>
        <v>1.1390643802647413</v>
      </c>
      <c r="F30" s="110">
        <f t="shared" si="19"/>
        <v>0.95080516722703945</v>
      </c>
      <c r="G30" s="110">
        <f t="shared" si="19"/>
        <v>0</v>
      </c>
      <c r="H30" s="110">
        <f t="shared" si="19"/>
        <v>0</v>
      </c>
      <c r="I30" s="110">
        <f t="shared" si="19"/>
        <v>0</v>
      </c>
      <c r="J30" s="110">
        <f t="shared" si="19"/>
        <v>0</v>
      </c>
      <c r="K30" s="110">
        <f t="shared" si="19"/>
        <v>0</v>
      </c>
      <c r="L30" s="110">
        <f t="shared" si="19"/>
        <v>0</v>
      </c>
      <c r="M30" s="110">
        <f t="shared" si="19"/>
        <v>0</v>
      </c>
      <c r="N30" s="110">
        <f t="shared" si="19"/>
        <v>0</v>
      </c>
      <c r="O30" s="110">
        <f t="shared" si="19"/>
        <v>0</v>
      </c>
      <c r="P30" s="111">
        <f>P28/P29</f>
        <v>1.0012026458208059</v>
      </c>
      <c r="Q30" s="112">
        <f>Q28/Q29</f>
        <v>0.24632650149793142</v>
      </c>
      <c r="S30" s="110">
        <f>S28/S29</f>
        <v>0.48860242100298695</v>
      </c>
      <c r="T30" s="110">
        <f>T28/T29</f>
        <v>0</v>
      </c>
      <c r="U30" s="110">
        <f>U28/U29</f>
        <v>1.0300563979602175</v>
      </c>
      <c r="Z30" s="114"/>
    </row>
    <row r="31" spans="1:26" s="30" customFormat="1" x14ac:dyDescent="0.15">
      <c r="A31" s="65"/>
      <c r="B31" s="103"/>
      <c r="C31" s="128" t="s">
        <v>31</v>
      </c>
      <c r="D31" s="115">
        <v>587</v>
      </c>
      <c r="E31" s="115">
        <v>890</v>
      </c>
      <c r="F31" s="115">
        <v>1231</v>
      </c>
      <c r="G31" s="115"/>
      <c r="H31" s="115"/>
      <c r="I31" s="115"/>
      <c r="J31" s="115"/>
      <c r="K31" s="115"/>
      <c r="L31" s="115"/>
      <c r="M31" s="115"/>
      <c r="N31" s="115"/>
      <c r="O31" s="129"/>
      <c r="P31" s="57">
        <f>SUM(D31:O31)</f>
        <v>2708</v>
      </c>
      <c r="Q31" s="57">
        <f>SUM(D31:O31)</f>
        <v>2708</v>
      </c>
      <c r="S31" s="58">
        <f>SUM(D31:L31)</f>
        <v>2708</v>
      </c>
      <c r="T31" s="59">
        <f>SUM(J31:O31)</f>
        <v>0</v>
      </c>
      <c r="U31" s="59">
        <f>SUM(D31:E31)</f>
        <v>1477</v>
      </c>
      <c r="Z31" s="60" t="e">
        <f>#REF!+T31</f>
        <v>#REF!</v>
      </c>
    </row>
    <row r="32" spans="1:26" x14ac:dyDescent="0.15">
      <c r="A32" s="65"/>
      <c r="B32" s="107"/>
      <c r="C32" s="128"/>
      <c r="D32" s="38">
        <v>1296</v>
      </c>
      <c r="E32" s="38">
        <v>767</v>
      </c>
      <c r="F32" s="38">
        <v>1956</v>
      </c>
      <c r="G32" s="38">
        <v>1268</v>
      </c>
      <c r="H32" s="38">
        <v>908</v>
      </c>
      <c r="I32" s="38">
        <v>839</v>
      </c>
      <c r="J32" s="38">
        <v>1393</v>
      </c>
      <c r="K32" s="38">
        <v>867</v>
      </c>
      <c r="L32" s="38">
        <v>2157</v>
      </c>
      <c r="M32" s="38">
        <v>1740</v>
      </c>
      <c r="N32" s="38">
        <v>1603</v>
      </c>
      <c r="O32" s="38">
        <v>2156</v>
      </c>
      <c r="P32" s="43">
        <f>SUMPRODUCT(D32:O32,((D31:O31)&lt;&gt;"")*1)</f>
        <v>4019</v>
      </c>
      <c r="Q32" s="43">
        <f>SUM(D32:O32)</f>
        <v>16950</v>
      </c>
      <c r="S32" s="44">
        <f>SUM(D32:I32)</f>
        <v>7034</v>
      </c>
      <c r="T32" s="45">
        <f>SUM(J32:O32)</f>
        <v>9916</v>
      </c>
      <c r="U32" s="45">
        <f>SUM(D32:E32)</f>
        <v>2063</v>
      </c>
      <c r="Z32" s="46" t="e">
        <f>#REF!+T32</f>
        <v>#REF!</v>
      </c>
    </row>
    <row r="33" spans="1:26" x14ac:dyDescent="0.15">
      <c r="A33" s="130"/>
      <c r="B33" s="117"/>
      <c r="C33" s="131"/>
      <c r="D33" s="119">
        <f>D31/D32</f>
        <v>0.45293209876543211</v>
      </c>
      <c r="E33" s="119">
        <f t="shared" ref="E33:O33" si="20">E31/E32</f>
        <v>1.1603650586701435</v>
      </c>
      <c r="F33" s="119">
        <f t="shared" si="20"/>
        <v>0.62934560327198363</v>
      </c>
      <c r="G33" s="119">
        <f t="shared" si="20"/>
        <v>0</v>
      </c>
      <c r="H33" s="119">
        <f t="shared" si="20"/>
        <v>0</v>
      </c>
      <c r="I33" s="119">
        <f t="shared" si="20"/>
        <v>0</v>
      </c>
      <c r="J33" s="119">
        <f t="shared" si="20"/>
        <v>0</v>
      </c>
      <c r="K33" s="119">
        <f t="shared" si="20"/>
        <v>0</v>
      </c>
      <c r="L33" s="119">
        <f t="shared" si="20"/>
        <v>0</v>
      </c>
      <c r="M33" s="119">
        <f t="shared" si="20"/>
        <v>0</v>
      </c>
      <c r="N33" s="119">
        <f t="shared" si="20"/>
        <v>0</v>
      </c>
      <c r="O33" s="119">
        <f t="shared" si="20"/>
        <v>0</v>
      </c>
      <c r="P33" s="74">
        <f>P31/P32</f>
        <v>0.67379945260014928</v>
      </c>
      <c r="Q33" s="120">
        <f>Q31/Q32</f>
        <v>0.15976401179941002</v>
      </c>
      <c r="S33" s="121">
        <f>S31/S32</f>
        <v>0.38498720500426498</v>
      </c>
      <c r="T33" s="119">
        <f>T31/T32</f>
        <v>0</v>
      </c>
      <c r="U33" s="119">
        <f>U31/U32</f>
        <v>0.71594764905477459</v>
      </c>
      <c r="Z33" s="102"/>
    </row>
    <row r="34" spans="1:26" s="30" customFormat="1" ht="13.5" customHeight="1" x14ac:dyDescent="0.15">
      <c r="A34" s="132" t="s">
        <v>33</v>
      </c>
      <c r="B34" s="133"/>
      <c r="C34" s="133"/>
      <c r="D34" s="115">
        <f>D43+D52</f>
        <v>8026</v>
      </c>
      <c r="E34" s="115">
        <f t="shared" ref="D34:P35" si="21">E43+E52</f>
        <v>8355</v>
      </c>
      <c r="F34" s="115">
        <f t="shared" si="21"/>
        <v>10433</v>
      </c>
      <c r="G34" s="115">
        <f t="shared" si="21"/>
        <v>0</v>
      </c>
      <c r="H34" s="56">
        <f t="shared" si="21"/>
        <v>0</v>
      </c>
      <c r="I34" s="56">
        <f t="shared" si="21"/>
        <v>0</v>
      </c>
      <c r="J34" s="56">
        <f t="shared" si="21"/>
        <v>0</v>
      </c>
      <c r="K34" s="56">
        <f t="shared" si="21"/>
        <v>0</v>
      </c>
      <c r="L34" s="56">
        <f t="shared" si="21"/>
        <v>0</v>
      </c>
      <c r="M34" s="56">
        <f t="shared" si="21"/>
        <v>0</v>
      </c>
      <c r="N34" s="56">
        <f t="shared" si="21"/>
        <v>0</v>
      </c>
      <c r="O34" s="56">
        <f>O43+O52</f>
        <v>0</v>
      </c>
      <c r="P34" s="29">
        <f>P37+P40</f>
        <v>26814</v>
      </c>
      <c r="Q34" s="29">
        <f>Q37+Q40</f>
        <v>26814</v>
      </c>
      <c r="S34" s="31">
        <f>S37+S40</f>
        <v>26814</v>
      </c>
      <c r="T34" s="32">
        <f>T43+T52</f>
        <v>0</v>
      </c>
      <c r="U34" s="32">
        <f>U43+U52</f>
        <v>16381</v>
      </c>
      <c r="Z34" s="34" t="e">
        <f>Z37+Z40</f>
        <v>#REF!</v>
      </c>
    </row>
    <row r="35" spans="1:26" x14ac:dyDescent="0.15">
      <c r="A35" s="134"/>
      <c r="B35" s="135"/>
      <c r="C35" s="135"/>
      <c r="D35" s="38">
        <f t="shared" si="21"/>
        <v>8092</v>
      </c>
      <c r="E35" s="38">
        <f t="shared" si="21"/>
        <v>8848</v>
      </c>
      <c r="F35" s="40">
        <f t="shared" si="21"/>
        <v>9621</v>
      </c>
      <c r="G35" s="38">
        <f t="shared" si="21"/>
        <v>9433</v>
      </c>
      <c r="H35" s="40">
        <f t="shared" si="21"/>
        <v>9265</v>
      </c>
      <c r="I35" s="38">
        <f t="shared" si="21"/>
        <v>8210</v>
      </c>
      <c r="J35" s="40">
        <f t="shared" si="21"/>
        <v>8249</v>
      </c>
      <c r="K35" s="38">
        <f t="shared" si="21"/>
        <v>7550</v>
      </c>
      <c r="L35" s="40">
        <f t="shared" si="21"/>
        <v>7779</v>
      </c>
      <c r="M35" s="38">
        <f t="shared" si="21"/>
        <v>7563</v>
      </c>
      <c r="N35" s="41">
        <f t="shared" si="21"/>
        <v>7632</v>
      </c>
      <c r="O35" s="42">
        <f t="shared" si="21"/>
        <v>10568</v>
      </c>
      <c r="P35" s="43">
        <f>P38+P41</f>
        <v>26561</v>
      </c>
      <c r="Q35" s="43">
        <f>Q38+Q41</f>
        <v>102810</v>
      </c>
      <c r="S35" s="44">
        <f>S38+S41</f>
        <v>53469</v>
      </c>
      <c r="T35" s="45">
        <f>T44+T53</f>
        <v>49341</v>
      </c>
      <c r="U35" s="45">
        <f>U44+U53</f>
        <v>16940</v>
      </c>
      <c r="Z35" s="46" t="e">
        <f>Z38+Z41</f>
        <v>#REF!</v>
      </c>
    </row>
    <row r="36" spans="1:26" x14ac:dyDescent="0.15">
      <c r="A36" s="134"/>
      <c r="B36" s="135"/>
      <c r="C36" s="135"/>
      <c r="D36" s="75">
        <f>D34/D35</f>
        <v>0.99184379634206621</v>
      </c>
      <c r="E36" s="75">
        <f t="shared" ref="E36:O36" si="22">E34/E35</f>
        <v>0.94428119349005424</v>
      </c>
      <c r="F36" s="75">
        <f t="shared" si="22"/>
        <v>1.0843987111526869</v>
      </c>
      <c r="G36" s="75">
        <f t="shared" si="22"/>
        <v>0</v>
      </c>
      <c r="H36" s="73">
        <f t="shared" si="22"/>
        <v>0</v>
      </c>
      <c r="I36" s="73">
        <f t="shared" si="22"/>
        <v>0</v>
      </c>
      <c r="J36" s="73">
        <f t="shared" si="22"/>
        <v>0</v>
      </c>
      <c r="K36" s="73">
        <f t="shared" si="22"/>
        <v>0</v>
      </c>
      <c r="L36" s="73">
        <f t="shared" si="22"/>
        <v>0</v>
      </c>
      <c r="M36" s="73">
        <f t="shared" si="22"/>
        <v>0</v>
      </c>
      <c r="N36" s="73">
        <f t="shared" si="22"/>
        <v>0</v>
      </c>
      <c r="O36" s="73">
        <f t="shared" si="22"/>
        <v>0</v>
      </c>
      <c r="P36" s="74">
        <f>P34/P35</f>
        <v>1.0095252437784723</v>
      </c>
      <c r="Q36" s="74">
        <f>Q34/Q35</f>
        <v>0.26081120513568717</v>
      </c>
      <c r="S36" s="75">
        <f>S34/S35</f>
        <v>0.50148684284351686</v>
      </c>
      <c r="T36" s="75">
        <f>T34/T35</f>
        <v>0</v>
      </c>
      <c r="U36" s="75">
        <f>U34/U35</f>
        <v>0.96700118063754426</v>
      </c>
      <c r="Z36" s="76"/>
    </row>
    <row r="37" spans="1:26" s="30" customFormat="1" ht="13.5" customHeight="1" x14ac:dyDescent="0.15">
      <c r="A37" s="65"/>
      <c r="B37" s="66" t="s">
        <v>27</v>
      </c>
      <c r="C37" s="67"/>
      <c r="D37" s="105">
        <f>D46+D55</f>
        <v>4361</v>
      </c>
      <c r="E37" s="105">
        <f t="shared" ref="D37:P38" si="23">E46+E55</f>
        <v>4414</v>
      </c>
      <c r="F37" s="105">
        <f t="shared" si="23"/>
        <v>5771</v>
      </c>
      <c r="G37" s="105">
        <f t="shared" si="23"/>
        <v>0</v>
      </c>
      <c r="H37" s="68">
        <f t="shared" si="23"/>
        <v>0</v>
      </c>
      <c r="I37" s="68">
        <f t="shared" si="23"/>
        <v>0</v>
      </c>
      <c r="J37" s="68">
        <f t="shared" si="23"/>
        <v>0</v>
      </c>
      <c r="K37" s="68">
        <f t="shared" si="23"/>
        <v>0</v>
      </c>
      <c r="L37" s="68">
        <f t="shared" si="23"/>
        <v>0</v>
      </c>
      <c r="M37" s="68">
        <f t="shared" si="23"/>
        <v>0</v>
      </c>
      <c r="N37" s="68">
        <f t="shared" si="23"/>
        <v>0</v>
      </c>
      <c r="O37" s="68">
        <f>O46+O55</f>
        <v>0</v>
      </c>
      <c r="P37" s="29">
        <f>P46+P55</f>
        <v>14546</v>
      </c>
      <c r="Q37" s="29">
        <f>Q46+Q55</f>
        <v>14546</v>
      </c>
      <c r="S37" s="31">
        <f t="shared" ref="S37:U38" si="24">S46+S55</f>
        <v>14546</v>
      </c>
      <c r="T37" s="32">
        <f t="shared" si="24"/>
        <v>0</v>
      </c>
      <c r="U37" s="32">
        <f t="shared" si="24"/>
        <v>8775</v>
      </c>
      <c r="Z37" s="34" t="e">
        <f>Z46+Z55</f>
        <v>#REF!</v>
      </c>
    </row>
    <row r="38" spans="1:26" ht="13.5" customHeight="1" x14ac:dyDescent="0.15">
      <c r="A38" s="65"/>
      <c r="B38" s="69"/>
      <c r="C38" s="70"/>
      <c r="D38" s="38">
        <f t="shared" si="23"/>
        <v>5046</v>
      </c>
      <c r="E38" s="38">
        <f t="shared" si="23"/>
        <v>5577</v>
      </c>
      <c r="F38" s="40">
        <f t="shared" si="23"/>
        <v>5588</v>
      </c>
      <c r="G38" s="38">
        <f t="shared" si="23"/>
        <v>5735</v>
      </c>
      <c r="H38" s="40">
        <f t="shared" si="23"/>
        <v>5451</v>
      </c>
      <c r="I38" s="38">
        <f t="shared" si="23"/>
        <v>4339</v>
      </c>
      <c r="J38" s="40">
        <f t="shared" si="23"/>
        <v>4911</v>
      </c>
      <c r="K38" s="38">
        <f t="shared" si="23"/>
        <v>4266</v>
      </c>
      <c r="L38" s="40">
        <f t="shared" si="23"/>
        <v>4711</v>
      </c>
      <c r="M38" s="38">
        <f t="shared" si="23"/>
        <v>4261</v>
      </c>
      <c r="N38" s="41">
        <f t="shared" si="23"/>
        <v>4400</v>
      </c>
      <c r="O38" s="42">
        <f t="shared" si="23"/>
        <v>5315</v>
      </c>
      <c r="P38" s="43">
        <f>P47+P56</f>
        <v>16211</v>
      </c>
      <c r="Q38" s="43">
        <f>Q47+Q56</f>
        <v>59600</v>
      </c>
      <c r="S38" s="44">
        <f t="shared" si="24"/>
        <v>31736</v>
      </c>
      <c r="T38" s="45">
        <f t="shared" si="24"/>
        <v>27864</v>
      </c>
      <c r="U38" s="45">
        <f t="shared" si="24"/>
        <v>10623</v>
      </c>
      <c r="Z38" s="46" t="e">
        <f>Z47+Z56</f>
        <v>#REF!</v>
      </c>
    </row>
    <row r="39" spans="1:26" ht="13.5" customHeight="1" x14ac:dyDescent="0.15">
      <c r="A39" s="65"/>
      <c r="B39" s="71"/>
      <c r="C39" s="72"/>
      <c r="D39" s="75">
        <f>D37/D38</f>
        <v>0.86424891002774473</v>
      </c>
      <c r="E39" s="75">
        <f t="shared" ref="E39:O39" si="25">E37/E38</f>
        <v>0.79146494531109912</v>
      </c>
      <c r="F39" s="75">
        <f t="shared" si="25"/>
        <v>1.0327487473156765</v>
      </c>
      <c r="G39" s="75">
        <f t="shared" si="25"/>
        <v>0</v>
      </c>
      <c r="H39" s="73">
        <f t="shared" si="25"/>
        <v>0</v>
      </c>
      <c r="I39" s="73">
        <f t="shared" si="25"/>
        <v>0</v>
      </c>
      <c r="J39" s="73">
        <f t="shared" si="25"/>
        <v>0</v>
      </c>
      <c r="K39" s="73">
        <f t="shared" si="25"/>
        <v>0</v>
      </c>
      <c r="L39" s="73">
        <f t="shared" si="25"/>
        <v>0</v>
      </c>
      <c r="M39" s="73">
        <f t="shared" si="25"/>
        <v>0</v>
      </c>
      <c r="N39" s="73">
        <f t="shared" si="25"/>
        <v>0</v>
      </c>
      <c r="O39" s="73">
        <f t="shared" si="25"/>
        <v>0</v>
      </c>
      <c r="P39" s="74">
        <f>P37/P38</f>
        <v>0.89729196224785635</v>
      </c>
      <c r="Q39" s="74">
        <f>Q37/Q38</f>
        <v>0.24406040268456375</v>
      </c>
      <c r="S39" s="75">
        <f>S37/S38</f>
        <v>0.45834383665238215</v>
      </c>
      <c r="T39" s="75">
        <f>T37/T38</f>
        <v>0</v>
      </c>
      <c r="U39" s="75">
        <f>U37/U38</f>
        <v>0.8260378424173962</v>
      </c>
      <c r="Z39" s="76"/>
    </row>
    <row r="40" spans="1:26" s="30" customFormat="1" ht="13.5" customHeight="1" x14ac:dyDescent="0.15">
      <c r="A40" s="65"/>
      <c r="B40" s="69" t="s">
        <v>28</v>
      </c>
      <c r="C40" s="70"/>
      <c r="D40" s="115">
        <f>D49+D58</f>
        <v>3665</v>
      </c>
      <c r="E40" s="115">
        <f t="shared" ref="D40:P41" si="26">E49+E58</f>
        <v>3941</v>
      </c>
      <c r="F40" s="115">
        <f t="shared" si="26"/>
        <v>4662</v>
      </c>
      <c r="G40" s="115">
        <f t="shared" si="26"/>
        <v>0</v>
      </c>
      <c r="H40" s="56">
        <f t="shared" si="26"/>
        <v>0</v>
      </c>
      <c r="I40" s="56">
        <f t="shared" si="26"/>
        <v>0</v>
      </c>
      <c r="J40" s="56">
        <f t="shared" si="26"/>
        <v>0</v>
      </c>
      <c r="K40" s="56">
        <f t="shared" si="26"/>
        <v>0</v>
      </c>
      <c r="L40" s="56">
        <f t="shared" si="26"/>
        <v>0</v>
      </c>
      <c r="M40" s="56">
        <f t="shared" si="26"/>
        <v>0</v>
      </c>
      <c r="N40" s="56">
        <f t="shared" si="26"/>
        <v>0</v>
      </c>
      <c r="O40" s="56">
        <f>O49+O58</f>
        <v>0</v>
      </c>
      <c r="P40" s="57">
        <f>P49+P58</f>
        <v>12268</v>
      </c>
      <c r="Q40" s="57">
        <f>Q49+Q58</f>
        <v>12268</v>
      </c>
      <c r="S40" s="58">
        <f t="shared" ref="S40:U41" si="27">S49+S58</f>
        <v>12268</v>
      </c>
      <c r="T40" s="59">
        <f t="shared" si="27"/>
        <v>0</v>
      </c>
      <c r="U40" s="59">
        <f t="shared" si="27"/>
        <v>7606</v>
      </c>
      <c r="Z40" s="60" t="e">
        <f>Z49+Z58</f>
        <v>#REF!</v>
      </c>
    </row>
    <row r="41" spans="1:26" ht="13.5" customHeight="1" x14ac:dyDescent="0.15">
      <c r="A41" s="65"/>
      <c r="B41" s="69"/>
      <c r="C41" s="70"/>
      <c r="D41" s="38">
        <f t="shared" si="26"/>
        <v>3046</v>
      </c>
      <c r="E41" s="38">
        <f t="shared" si="26"/>
        <v>3271</v>
      </c>
      <c r="F41" s="40">
        <f t="shared" si="26"/>
        <v>4033</v>
      </c>
      <c r="G41" s="38">
        <f t="shared" si="26"/>
        <v>3698</v>
      </c>
      <c r="H41" s="40">
        <f t="shared" si="26"/>
        <v>3814</v>
      </c>
      <c r="I41" s="38">
        <f t="shared" si="26"/>
        <v>3871</v>
      </c>
      <c r="J41" s="40">
        <f t="shared" si="26"/>
        <v>3338</v>
      </c>
      <c r="K41" s="38">
        <f t="shared" si="26"/>
        <v>3284</v>
      </c>
      <c r="L41" s="40">
        <f t="shared" si="26"/>
        <v>3068</v>
      </c>
      <c r="M41" s="38">
        <f t="shared" si="26"/>
        <v>3302</v>
      </c>
      <c r="N41" s="41">
        <f t="shared" si="26"/>
        <v>3232</v>
      </c>
      <c r="O41" s="42">
        <f t="shared" si="26"/>
        <v>5253</v>
      </c>
      <c r="P41" s="43">
        <f>P50+P59</f>
        <v>10350</v>
      </c>
      <c r="Q41" s="43">
        <f>Q50+Q59</f>
        <v>43210</v>
      </c>
      <c r="S41" s="44">
        <f t="shared" si="27"/>
        <v>21733</v>
      </c>
      <c r="T41" s="45">
        <f t="shared" si="27"/>
        <v>21477</v>
      </c>
      <c r="U41" s="45">
        <f t="shared" si="27"/>
        <v>6317</v>
      </c>
      <c r="Z41" s="46" t="e">
        <f>Z50+Z59</f>
        <v>#REF!</v>
      </c>
    </row>
    <row r="42" spans="1:26" ht="13.5" customHeight="1" thickBot="1" x14ac:dyDescent="0.2">
      <c r="A42" s="65"/>
      <c r="B42" s="77"/>
      <c r="C42" s="78"/>
      <c r="D42" s="81">
        <f>D40/D41</f>
        <v>1.2032173342087984</v>
      </c>
      <c r="E42" s="81">
        <f t="shared" ref="E42:O42" si="28">E40/E41</f>
        <v>1.2048303271170895</v>
      </c>
      <c r="F42" s="81">
        <f t="shared" si="28"/>
        <v>1.1559633027522935</v>
      </c>
      <c r="G42" s="81">
        <f t="shared" si="28"/>
        <v>0</v>
      </c>
      <c r="H42" s="79">
        <f t="shared" si="28"/>
        <v>0</v>
      </c>
      <c r="I42" s="79">
        <f t="shared" si="28"/>
        <v>0</v>
      </c>
      <c r="J42" s="79">
        <f t="shared" si="28"/>
        <v>0</v>
      </c>
      <c r="K42" s="79">
        <f t="shared" si="28"/>
        <v>0</v>
      </c>
      <c r="L42" s="79">
        <f t="shared" si="28"/>
        <v>0</v>
      </c>
      <c r="M42" s="79">
        <f t="shared" si="28"/>
        <v>0</v>
      </c>
      <c r="N42" s="79">
        <f t="shared" si="28"/>
        <v>0</v>
      </c>
      <c r="O42" s="79">
        <f t="shared" si="28"/>
        <v>0</v>
      </c>
      <c r="P42" s="80">
        <f>P40/P41</f>
        <v>1.1853140096618358</v>
      </c>
      <c r="Q42" s="80">
        <f>Q40/Q41</f>
        <v>0.28391576024068504</v>
      </c>
      <c r="S42" s="81">
        <f>S40/S41</f>
        <v>0.56448718538627896</v>
      </c>
      <c r="T42" s="81">
        <f>T40/T41</f>
        <v>0</v>
      </c>
      <c r="U42" s="81">
        <f>U40/U41</f>
        <v>1.2040525565933196</v>
      </c>
      <c r="Z42" s="53"/>
    </row>
    <row r="43" spans="1:26" s="30" customFormat="1" ht="14.25" thickTop="1" x14ac:dyDescent="0.15">
      <c r="A43" s="65"/>
      <c r="B43" s="136" t="s">
        <v>34</v>
      </c>
      <c r="C43" s="137"/>
      <c r="D43" s="138">
        <f t="shared" ref="D43:O44" si="29">D46+D49</f>
        <v>4103</v>
      </c>
      <c r="E43" s="138">
        <f t="shared" si="29"/>
        <v>4885</v>
      </c>
      <c r="F43" s="138">
        <f t="shared" si="29"/>
        <v>5286</v>
      </c>
      <c r="G43" s="138">
        <f t="shared" si="29"/>
        <v>0</v>
      </c>
      <c r="H43" s="139">
        <f t="shared" si="29"/>
        <v>0</v>
      </c>
      <c r="I43" s="139">
        <f t="shared" si="29"/>
        <v>0</v>
      </c>
      <c r="J43" s="139">
        <f t="shared" si="29"/>
        <v>0</v>
      </c>
      <c r="K43" s="139">
        <f t="shared" si="29"/>
        <v>0</v>
      </c>
      <c r="L43" s="139">
        <f t="shared" si="29"/>
        <v>0</v>
      </c>
      <c r="M43" s="139">
        <f t="shared" si="29"/>
        <v>0</v>
      </c>
      <c r="N43" s="139">
        <f t="shared" si="29"/>
        <v>0</v>
      </c>
      <c r="O43" s="139">
        <f t="shared" si="29"/>
        <v>0</v>
      </c>
      <c r="P43" s="140">
        <f>P46+P49</f>
        <v>14274</v>
      </c>
      <c r="Q43" s="140">
        <f>Q46+Q49</f>
        <v>14274</v>
      </c>
      <c r="S43" s="141">
        <f t="shared" ref="S43:U44" si="30">S46+S49</f>
        <v>14274</v>
      </c>
      <c r="T43" s="142">
        <f t="shared" si="30"/>
        <v>0</v>
      </c>
      <c r="U43" s="142">
        <f t="shared" si="30"/>
        <v>8988</v>
      </c>
      <c r="Z43" s="60" t="e">
        <f>Z46+Z49</f>
        <v>#REF!</v>
      </c>
    </row>
    <row r="44" spans="1:26" x14ac:dyDescent="0.15">
      <c r="A44" s="65"/>
      <c r="B44" s="136"/>
      <c r="C44" s="137"/>
      <c r="D44" s="143">
        <f t="shared" si="29"/>
        <v>4495</v>
      </c>
      <c r="E44" s="143">
        <f t="shared" si="29"/>
        <v>4792</v>
      </c>
      <c r="F44" s="144">
        <f t="shared" si="29"/>
        <v>4466</v>
      </c>
      <c r="G44" s="143">
        <f t="shared" si="29"/>
        <v>4701</v>
      </c>
      <c r="H44" s="144">
        <f t="shared" si="29"/>
        <v>4763</v>
      </c>
      <c r="I44" s="143">
        <f t="shared" si="29"/>
        <v>4219</v>
      </c>
      <c r="J44" s="144">
        <f t="shared" si="29"/>
        <v>3920</v>
      </c>
      <c r="K44" s="143">
        <f t="shared" si="29"/>
        <v>3268</v>
      </c>
      <c r="L44" s="144">
        <f t="shared" si="29"/>
        <v>4358</v>
      </c>
      <c r="M44" s="143">
        <f t="shared" si="29"/>
        <v>4322</v>
      </c>
      <c r="N44" s="145">
        <f t="shared" si="29"/>
        <v>4057</v>
      </c>
      <c r="O44" s="146">
        <f t="shared" si="29"/>
        <v>5865</v>
      </c>
      <c r="P44" s="147">
        <f>P47+P50</f>
        <v>13753</v>
      </c>
      <c r="Q44" s="147">
        <f>Q47+Q50</f>
        <v>53226</v>
      </c>
      <c r="S44" s="148">
        <f t="shared" si="30"/>
        <v>27436</v>
      </c>
      <c r="T44" s="149">
        <f t="shared" si="30"/>
        <v>25790</v>
      </c>
      <c r="U44" s="149">
        <f t="shared" si="30"/>
        <v>9287</v>
      </c>
      <c r="Z44" s="46" t="e">
        <f>Z47+Z50</f>
        <v>#REF!</v>
      </c>
    </row>
    <row r="45" spans="1:26" x14ac:dyDescent="0.15">
      <c r="A45" s="65"/>
      <c r="B45" s="136"/>
      <c r="C45" s="137"/>
      <c r="D45" s="150">
        <f>D43/D44</f>
        <v>0.91279199110122355</v>
      </c>
      <c r="E45" s="150">
        <f t="shared" ref="E45:O45" si="31">E43/E44</f>
        <v>1.01940734557596</v>
      </c>
      <c r="F45" s="150">
        <f t="shared" si="31"/>
        <v>1.1836094939543216</v>
      </c>
      <c r="G45" s="150">
        <f t="shared" si="31"/>
        <v>0</v>
      </c>
      <c r="H45" s="151">
        <f t="shared" si="31"/>
        <v>0</v>
      </c>
      <c r="I45" s="151">
        <f t="shared" si="31"/>
        <v>0</v>
      </c>
      <c r="J45" s="151">
        <f t="shared" si="31"/>
        <v>0</v>
      </c>
      <c r="K45" s="151">
        <f t="shared" si="31"/>
        <v>0</v>
      </c>
      <c r="L45" s="151">
        <f t="shared" si="31"/>
        <v>0</v>
      </c>
      <c r="M45" s="151">
        <f t="shared" si="31"/>
        <v>0</v>
      </c>
      <c r="N45" s="151">
        <f t="shared" si="31"/>
        <v>0</v>
      </c>
      <c r="O45" s="151">
        <f t="shared" si="31"/>
        <v>0</v>
      </c>
      <c r="P45" s="152">
        <f>P43/P44</f>
        <v>1.0378826437868101</v>
      </c>
      <c r="Q45" s="153">
        <f>Q43/Q44</f>
        <v>0.26817720662833955</v>
      </c>
      <c r="S45" s="150">
        <f>S43/S44</f>
        <v>0.52026534480244935</v>
      </c>
      <c r="T45" s="150">
        <f>T43/T44</f>
        <v>0</v>
      </c>
      <c r="U45" s="150">
        <f>U43/U44</f>
        <v>0.96780445784429847</v>
      </c>
      <c r="Z45" s="102"/>
    </row>
    <row r="46" spans="1:26" s="30" customFormat="1" x14ac:dyDescent="0.15">
      <c r="A46" s="65"/>
      <c r="B46" s="154"/>
      <c r="C46" s="104" t="s">
        <v>30</v>
      </c>
      <c r="D46" s="105">
        <v>2401</v>
      </c>
      <c r="E46" s="105">
        <v>3068</v>
      </c>
      <c r="F46" s="105">
        <v>3420</v>
      </c>
      <c r="G46" s="105"/>
      <c r="H46" s="105"/>
      <c r="I46" s="105"/>
      <c r="J46" s="105"/>
      <c r="K46" s="105"/>
      <c r="L46" s="105"/>
      <c r="M46" s="105"/>
      <c r="N46" s="105"/>
      <c r="O46" s="106"/>
      <c r="P46" s="29">
        <f>SUM(D46:O46)</f>
        <v>8889</v>
      </c>
      <c r="Q46" s="29">
        <f>SUM(D46:O46)</f>
        <v>8889</v>
      </c>
      <c r="S46" s="31">
        <f>SUM(D46:L46)</f>
        <v>8889</v>
      </c>
      <c r="T46" s="32">
        <f>SUM(J46:O46)</f>
        <v>0</v>
      </c>
      <c r="U46" s="32">
        <f>SUM(D46:E46)</f>
        <v>5469</v>
      </c>
      <c r="Z46" s="34" t="e">
        <f>#REF!+T46</f>
        <v>#REF!</v>
      </c>
    </row>
    <row r="47" spans="1:26" x14ac:dyDescent="0.15">
      <c r="A47" s="65"/>
      <c r="B47" s="155"/>
      <c r="C47" s="108"/>
      <c r="D47" s="38">
        <v>2531</v>
      </c>
      <c r="E47" s="38">
        <v>3514</v>
      </c>
      <c r="F47" s="38">
        <v>2949</v>
      </c>
      <c r="G47" s="38">
        <v>3710</v>
      </c>
      <c r="H47" s="38">
        <v>3559</v>
      </c>
      <c r="I47" s="38">
        <v>2674</v>
      </c>
      <c r="J47" s="38">
        <v>2980</v>
      </c>
      <c r="K47" s="38">
        <v>2489</v>
      </c>
      <c r="L47" s="38">
        <v>2758</v>
      </c>
      <c r="M47" s="38">
        <v>2756</v>
      </c>
      <c r="N47" s="38">
        <v>2591</v>
      </c>
      <c r="O47" s="38">
        <v>3418</v>
      </c>
      <c r="P47" s="43">
        <f>SUMPRODUCT(D47:O47,((D46:O46)&lt;&gt;"")*1)</f>
        <v>8994</v>
      </c>
      <c r="Q47" s="43">
        <f>SUM(D47:O47)</f>
        <v>35929</v>
      </c>
      <c r="S47" s="44">
        <f>SUM(D47:I47)</f>
        <v>18937</v>
      </c>
      <c r="T47" s="45">
        <f>SUM(J47:O47)</f>
        <v>16992</v>
      </c>
      <c r="U47" s="45">
        <f>SUM(D47:E47)</f>
        <v>6045</v>
      </c>
      <c r="Z47" s="46" t="e">
        <f>#REF!+T47</f>
        <v>#REF!</v>
      </c>
    </row>
    <row r="48" spans="1:26" x14ac:dyDescent="0.15">
      <c r="A48" s="65"/>
      <c r="B48" s="155"/>
      <c r="C48" s="109"/>
      <c r="D48" s="156">
        <f>D46/D47</f>
        <v>0.94863690241011456</v>
      </c>
      <c r="E48" s="156">
        <f t="shared" ref="E48:O48" si="32">E46/E47</f>
        <v>0.87307911212293687</v>
      </c>
      <c r="F48" s="156">
        <f t="shared" si="32"/>
        <v>1.1597151576805698</v>
      </c>
      <c r="G48" s="156">
        <f t="shared" si="32"/>
        <v>0</v>
      </c>
      <c r="H48" s="156">
        <f t="shared" si="32"/>
        <v>0</v>
      </c>
      <c r="I48" s="156">
        <f t="shared" si="32"/>
        <v>0</v>
      </c>
      <c r="J48" s="156">
        <f t="shared" si="32"/>
        <v>0</v>
      </c>
      <c r="K48" s="156">
        <f t="shared" si="32"/>
        <v>0</v>
      </c>
      <c r="L48" s="110">
        <f t="shared" si="32"/>
        <v>0</v>
      </c>
      <c r="M48" s="110">
        <f t="shared" si="32"/>
        <v>0</v>
      </c>
      <c r="N48" s="110">
        <f t="shared" si="32"/>
        <v>0</v>
      </c>
      <c r="O48" s="110">
        <f t="shared" si="32"/>
        <v>0</v>
      </c>
      <c r="P48" s="111">
        <f>P46/P47</f>
        <v>0.98832555036691128</v>
      </c>
      <c r="Q48" s="112">
        <f>Q46/Q47</f>
        <v>0.24740460352361601</v>
      </c>
      <c r="S48" s="110">
        <f>S46/S47</f>
        <v>0.46939853197444159</v>
      </c>
      <c r="T48" s="110">
        <f>T46/T47</f>
        <v>0</v>
      </c>
      <c r="U48" s="110">
        <f>U46/U47</f>
        <v>0.90471464019851111</v>
      </c>
      <c r="Z48" s="114"/>
    </row>
    <row r="49" spans="1:26" s="30" customFormat="1" x14ac:dyDescent="0.15">
      <c r="A49" s="65"/>
      <c r="B49" s="154"/>
      <c r="C49" s="108" t="s">
        <v>31</v>
      </c>
      <c r="D49" s="157">
        <v>1702</v>
      </c>
      <c r="E49" s="157">
        <v>1817</v>
      </c>
      <c r="F49" s="157">
        <v>1866</v>
      </c>
      <c r="G49" s="157"/>
      <c r="H49" s="157"/>
      <c r="I49" s="157"/>
      <c r="J49" s="157"/>
      <c r="K49" s="157"/>
      <c r="L49" s="157"/>
      <c r="M49" s="157"/>
      <c r="N49" s="157"/>
      <c r="O49" s="158"/>
      <c r="P49" s="57">
        <f>SUM(D49:O49)</f>
        <v>5385</v>
      </c>
      <c r="Q49" s="57">
        <f>SUM(D49:O49)</f>
        <v>5385</v>
      </c>
      <c r="S49" s="58">
        <f>SUM(D49:L49)</f>
        <v>5385</v>
      </c>
      <c r="T49" s="59">
        <f>SUM(J49:O49)</f>
        <v>0</v>
      </c>
      <c r="U49" s="59">
        <f>SUM(D49:E49)</f>
        <v>3519</v>
      </c>
      <c r="Z49" s="60" t="e">
        <f>#REF!+T49</f>
        <v>#REF!</v>
      </c>
    </row>
    <row r="50" spans="1:26" x14ac:dyDescent="0.15">
      <c r="A50" s="65"/>
      <c r="B50" s="155"/>
      <c r="C50" s="108"/>
      <c r="D50" s="38">
        <v>1964</v>
      </c>
      <c r="E50" s="38">
        <v>1278</v>
      </c>
      <c r="F50" s="38">
        <v>1517</v>
      </c>
      <c r="G50" s="38">
        <v>991</v>
      </c>
      <c r="H50" s="38">
        <v>1204</v>
      </c>
      <c r="I50" s="38">
        <v>1545</v>
      </c>
      <c r="J50" s="38">
        <v>940</v>
      </c>
      <c r="K50" s="38">
        <v>779</v>
      </c>
      <c r="L50" s="38">
        <v>1600</v>
      </c>
      <c r="M50" s="38">
        <v>1566</v>
      </c>
      <c r="N50" s="38">
        <v>1466</v>
      </c>
      <c r="O50" s="38">
        <v>2447</v>
      </c>
      <c r="P50" s="43">
        <f>SUMPRODUCT(D50:O50,((D49:O49)&lt;&gt;"")*1)</f>
        <v>4759</v>
      </c>
      <c r="Q50" s="43">
        <f>SUM(D50:O50)</f>
        <v>17297</v>
      </c>
      <c r="S50" s="159">
        <f>SUM(D50:I50)</f>
        <v>8499</v>
      </c>
      <c r="T50" s="45">
        <f>SUM(J50:O50)</f>
        <v>8798</v>
      </c>
      <c r="U50" s="45">
        <f>SUM(D50:E50)</f>
        <v>3242</v>
      </c>
      <c r="Z50" s="46" t="e">
        <f>#REF!+T50</f>
        <v>#REF!</v>
      </c>
    </row>
    <row r="51" spans="1:26" x14ac:dyDescent="0.15">
      <c r="A51" s="65"/>
      <c r="B51" s="160"/>
      <c r="C51" s="118"/>
      <c r="D51" s="119">
        <f>D49/D50</f>
        <v>0.86659877800407337</v>
      </c>
      <c r="E51" s="119">
        <f t="shared" ref="E51:O51" si="33">E49/E50</f>
        <v>1.4217527386541471</v>
      </c>
      <c r="F51" s="119">
        <f t="shared" si="33"/>
        <v>1.2300593276203031</v>
      </c>
      <c r="G51" s="161">
        <f t="shared" si="33"/>
        <v>0</v>
      </c>
      <c r="H51" s="161">
        <f t="shared" si="33"/>
        <v>0</v>
      </c>
      <c r="I51" s="161">
        <f t="shared" si="33"/>
        <v>0</v>
      </c>
      <c r="J51" s="161">
        <f t="shared" si="33"/>
        <v>0</v>
      </c>
      <c r="K51" s="161">
        <f t="shared" si="33"/>
        <v>0</v>
      </c>
      <c r="L51" s="161">
        <f t="shared" si="33"/>
        <v>0</v>
      </c>
      <c r="M51" s="161">
        <f t="shared" si="33"/>
        <v>0</v>
      </c>
      <c r="N51" s="161">
        <f t="shared" si="33"/>
        <v>0</v>
      </c>
      <c r="O51" s="161">
        <f t="shared" si="33"/>
        <v>0</v>
      </c>
      <c r="P51" s="74">
        <f>P49/P50</f>
        <v>1.1315402395461231</v>
      </c>
      <c r="Q51" s="120">
        <f>Q49/Q50</f>
        <v>0.31132566340983986</v>
      </c>
      <c r="S51" s="121">
        <f>S49/S50</f>
        <v>0.63360395340628306</v>
      </c>
      <c r="T51" s="119">
        <f>T49/T50</f>
        <v>0</v>
      </c>
      <c r="U51" s="119">
        <f>U49/U50</f>
        <v>1.0854410857495373</v>
      </c>
      <c r="Z51" s="102"/>
    </row>
    <row r="52" spans="1:26" s="30" customFormat="1" x14ac:dyDescent="0.15">
      <c r="A52" s="65"/>
      <c r="B52" s="162" t="s">
        <v>35</v>
      </c>
      <c r="C52" s="163"/>
      <c r="D52" s="138">
        <f t="shared" ref="D52:O53" si="34">D55+D58</f>
        <v>3923</v>
      </c>
      <c r="E52" s="138">
        <f t="shared" si="34"/>
        <v>3470</v>
      </c>
      <c r="F52" s="138">
        <f t="shared" si="34"/>
        <v>5147</v>
      </c>
      <c r="G52" s="138">
        <f t="shared" si="34"/>
        <v>0</v>
      </c>
      <c r="H52" s="139">
        <f t="shared" si="34"/>
        <v>0</v>
      </c>
      <c r="I52" s="139">
        <f t="shared" si="34"/>
        <v>0</v>
      </c>
      <c r="J52" s="139">
        <f t="shared" si="34"/>
        <v>0</v>
      </c>
      <c r="K52" s="139">
        <f t="shared" si="34"/>
        <v>0</v>
      </c>
      <c r="L52" s="139">
        <f t="shared" si="34"/>
        <v>0</v>
      </c>
      <c r="M52" s="139">
        <f t="shared" si="34"/>
        <v>0</v>
      </c>
      <c r="N52" s="139">
        <f t="shared" si="34"/>
        <v>0</v>
      </c>
      <c r="O52" s="139">
        <f t="shared" si="34"/>
        <v>0</v>
      </c>
      <c r="P52" s="164">
        <f>P55+P58</f>
        <v>12540</v>
      </c>
      <c r="Q52" s="164">
        <f>Q55+Q58</f>
        <v>12540</v>
      </c>
      <c r="S52" s="165">
        <f t="shared" ref="S52:U53" si="35">S55+S58</f>
        <v>12540</v>
      </c>
      <c r="T52" s="166">
        <f t="shared" si="35"/>
        <v>0</v>
      </c>
      <c r="U52" s="166">
        <f t="shared" si="35"/>
        <v>7393</v>
      </c>
      <c r="Z52" s="34" t="e">
        <f>Z55+Z58</f>
        <v>#REF!</v>
      </c>
    </row>
    <row r="53" spans="1:26" x14ac:dyDescent="0.15">
      <c r="A53" s="65"/>
      <c r="B53" s="136"/>
      <c r="C53" s="137"/>
      <c r="D53" s="143">
        <f t="shared" si="34"/>
        <v>3597</v>
      </c>
      <c r="E53" s="143">
        <f t="shared" si="34"/>
        <v>4056</v>
      </c>
      <c r="F53" s="144">
        <f t="shared" si="34"/>
        <v>5155</v>
      </c>
      <c r="G53" s="143">
        <f t="shared" si="34"/>
        <v>4732</v>
      </c>
      <c r="H53" s="144">
        <f t="shared" si="34"/>
        <v>4502</v>
      </c>
      <c r="I53" s="143">
        <f t="shared" si="34"/>
        <v>3991</v>
      </c>
      <c r="J53" s="144">
        <f t="shared" si="34"/>
        <v>4329</v>
      </c>
      <c r="K53" s="143">
        <f t="shared" si="34"/>
        <v>4282</v>
      </c>
      <c r="L53" s="144">
        <f t="shared" si="34"/>
        <v>3421</v>
      </c>
      <c r="M53" s="143">
        <f t="shared" si="34"/>
        <v>3241</v>
      </c>
      <c r="N53" s="145">
        <f t="shared" si="34"/>
        <v>3575</v>
      </c>
      <c r="O53" s="146">
        <f t="shared" si="34"/>
        <v>4703</v>
      </c>
      <c r="P53" s="147">
        <f>P56+P59</f>
        <v>12808</v>
      </c>
      <c r="Q53" s="147">
        <f>Q56+Q59</f>
        <v>49584</v>
      </c>
      <c r="S53" s="148">
        <f t="shared" si="35"/>
        <v>26033</v>
      </c>
      <c r="T53" s="149">
        <f t="shared" si="35"/>
        <v>23551</v>
      </c>
      <c r="U53" s="149">
        <f t="shared" si="35"/>
        <v>7653</v>
      </c>
      <c r="Z53" s="46" t="e">
        <f>Z56+Z59</f>
        <v>#REF!</v>
      </c>
    </row>
    <row r="54" spans="1:26" x14ac:dyDescent="0.15">
      <c r="A54" s="65"/>
      <c r="B54" s="136"/>
      <c r="C54" s="137"/>
      <c r="D54" s="150">
        <f t="shared" ref="D54:O54" si="36">D52/D53</f>
        <v>1.0906310814567695</v>
      </c>
      <c r="E54" s="150">
        <f t="shared" si="36"/>
        <v>0.85552268244575935</v>
      </c>
      <c r="F54" s="150">
        <f t="shared" si="36"/>
        <v>0.99844810863239575</v>
      </c>
      <c r="G54" s="150">
        <f t="shared" si="36"/>
        <v>0</v>
      </c>
      <c r="H54" s="151">
        <f t="shared" si="36"/>
        <v>0</v>
      </c>
      <c r="I54" s="151">
        <f t="shared" si="36"/>
        <v>0</v>
      </c>
      <c r="J54" s="151">
        <f t="shared" si="36"/>
        <v>0</v>
      </c>
      <c r="K54" s="151">
        <f t="shared" si="36"/>
        <v>0</v>
      </c>
      <c r="L54" s="151">
        <f t="shared" si="36"/>
        <v>0</v>
      </c>
      <c r="M54" s="151">
        <f t="shared" si="36"/>
        <v>0</v>
      </c>
      <c r="N54" s="151">
        <f t="shared" si="36"/>
        <v>0</v>
      </c>
      <c r="O54" s="151">
        <f t="shared" si="36"/>
        <v>0</v>
      </c>
      <c r="P54" s="152">
        <f>P52/P53</f>
        <v>0.97907557776389753</v>
      </c>
      <c r="Q54" s="153">
        <f>Q52/Q53</f>
        <v>0.25290416263310744</v>
      </c>
      <c r="S54" s="150">
        <f>S52/S53</f>
        <v>0.48169630853147927</v>
      </c>
      <c r="T54" s="150">
        <f>T52/T53</f>
        <v>0</v>
      </c>
      <c r="U54" s="150">
        <f>U52/U53</f>
        <v>0.96602639487782571</v>
      </c>
      <c r="Z54" s="102"/>
    </row>
    <row r="55" spans="1:26" s="30" customFormat="1" x14ac:dyDescent="0.15">
      <c r="A55" s="65"/>
      <c r="B55" s="154"/>
      <c r="C55" s="104" t="s">
        <v>30</v>
      </c>
      <c r="D55" s="105">
        <v>1960</v>
      </c>
      <c r="E55" s="105">
        <v>1346</v>
      </c>
      <c r="F55" s="105">
        <v>2351</v>
      </c>
      <c r="G55" s="127"/>
      <c r="H55" s="105"/>
      <c r="I55" s="105"/>
      <c r="J55" s="105"/>
      <c r="K55" s="105"/>
      <c r="L55" s="105"/>
      <c r="M55" s="105"/>
      <c r="N55" s="105"/>
      <c r="O55" s="106"/>
      <c r="P55" s="29">
        <f>SUM(D55:O55)</f>
        <v>5657</v>
      </c>
      <c r="Q55" s="29">
        <f>SUM(D55:O55)</f>
        <v>5657</v>
      </c>
      <c r="S55" s="31">
        <f>SUM(D55:L55)</f>
        <v>5657</v>
      </c>
      <c r="T55" s="32">
        <f>SUM(J55:O55)</f>
        <v>0</v>
      </c>
      <c r="U55" s="32">
        <f>SUM(D55:E55)</f>
        <v>3306</v>
      </c>
      <c r="Z55" s="34" t="e">
        <f>#REF!+T55</f>
        <v>#REF!</v>
      </c>
    </row>
    <row r="56" spans="1:26" x14ac:dyDescent="0.15">
      <c r="A56" s="65"/>
      <c r="B56" s="155"/>
      <c r="C56" s="108"/>
      <c r="D56" s="38">
        <v>2515</v>
      </c>
      <c r="E56" s="38">
        <v>2063</v>
      </c>
      <c r="F56" s="38">
        <v>2639</v>
      </c>
      <c r="G56" s="38">
        <v>2025</v>
      </c>
      <c r="H56" s="38">
        <v>1892</v>
      </c>
      <c r="I56" s="38">
        <v>1665</v>
      </c>
      <c r="J56" s="38">
        <v>1931</v>
      </c>
      <c r="K56" s="38">
        <v>1777</v>
      </c>
      <c r="L56" s="38">
        <v>1953</v>
      </c>
      <c r="M56" s="38">
        <v>1505</v>
      </c>
      <c r="N56" s="38">
        <v>1809</v>
      </c>
      <c r="O56" s="38">
        <v>1897</v>
      </c>
      <c r="P56" s="43">
        <f>SUMPRODUCT(D56:O56,((D55:O55)&lt;&gt;"")*1)</f>
        <v>7217</v>
      </c>
      <c r="Q56" s="43">
        <f>SUM(D56:O56)</f>
        <v>23671</v>
      </c>
      <c r="S56" s="44">
        <f>SUM(D56:I56)</f>
        <v>12799</v>
      </c>
      <c r="T56" s="45">
        <f>SUM(J56:O56)</f>
        <v>10872</v>
      </c>
      <c r="U56" s="45">
        <f>SUM(D56:E56)</f>
        <v>4578</v>
      </c>
      <c r="Z56" s="46" t="e">
        <f>#REF!+T56</f>
        <v>#REF!</v>
      </c>
    </row>
    <row r="57" spans="1:26" x14ac:dyDescent="0.15">
      <c r="A57" s="65"/>
      <c r="B57" s="155"/>
      <c r="C57" s="109"/>
      <c r="D57" s="110">
        <f>D55/D56</f>
        <v>0.77932405566600393</v>
      </c>
      <c r="E57" s="110">
        <f t="shared" ref="E57:O57" si="37">E55/E56</f>
        <v>0.65244789142026172</v>
      </c>
      <c r="F57" s="110">
        <f t="shared" si="37"/>
        <v>0.89086775293671849</v>
      </c>
      <c r="G57" s="110">
        <f t="shared" si="37"/>
        <v>0</v>
      </c>
      <c r="H57" s="110">
        <f t="shared" si="37"/>
        <v>0</v>
      </c>
      <c r="I57" s="110">
        <f t="shared" si="37"/>
        <v>0</v>
      </c>
      <c r="J57" s="110">
        <f t="shared" si="37"/>
        <v>0</v>
      </c>
      <c r="K57" s="110">
        <f t="shared" si="37"/>
        <v>0</v>
      </c>
      <c r="L57" s="110">
        <f t="shared" si="37"/>
        <v>0</v>
      </c>
      <c r="M57" s="110">
        <f t="shared" si="37"/>
        <v>0</v>
      </c>
      <c r="N57" s="110">
        <f t="shared" si="37"/>
        <v>0</v>
      </c>
      <c r="O57" s="110">
        <f t="shared" si="37"/>
        <v>0</v>
      </c>
      <c r="P57" s="111">
        <f>P55/P56</f>
        <v>0.78384370236940559</v>
      </c>
      <c r="Q57" s="112">
        <f>Q55/Q56</f>
        <v>0.23898441130497233</v>
      </c>
      <c r="S57" s="110">
        <f>S55/S56</f>
        <v>0.44198765528556916</v>
      </c>
      <c r="T57" s="110">
        <f>T55/T56</f>
        <v>0</v>
      </c>
      <c r="U57" s="110">
        <f>U55/U56</f>
        <v>0.72214941022280477</v>
      </c>
      <c r="Z57" s="114"/>
    </row>
    <row r="58" spans="1:26" s="30" customFormat="1" x14ac:dyDescent="0.15">
      <c r="A58" s="65"/>
      <c r="B58" s="154"/>
      <c r="C58" s="108" t="s">
        <v>31</v>
      </c>
      <c r="D58" s="115">
        <v>1963</v>
      </c>
      <c r="E58" s="115">
        <v>2124</v>
      </c>
      <c r="F58" s="115">
        <v>2796</v>
      </c>
      <c r="G58" s="115"/>
      <c r="H58" s="115"/>
      <c r="I58" s="115"/>
      <c r="J58" s="115"/>
      <c r="K58" s="115"/>
      <c r="L58" s="115"/>
      <c r="M58" s="115"/>
      <c r="N58" s="115"/>
      <c r="O58" s="129"/>
      <c r="P58" s="57">
        <f>SUM(D58:O58)</f>
        <v>6883</v>
      </c>
      <c r="Q58" s="57">
        <f>SUM(D58:O58)</f>
        <v>6883</v>
      </c>
      <c r="S58" s="58">
        <f>SUM(D58:L58)</f>
        <v>6883</v>
      </c>
      <c r="T58" s="59">
        <f>SUM(J58:O58)</f>
        <v>0</v>
      </c>
      <c r="U58" s="59">
        <f>SUM(D58:E58)</f>
        <v>4087</v>
      </c>
      <c r="Z58" s="60" t="e">
        <f>#REF!+T58</f>
        <v>#REF!</v>
      </c>
    </row>
    <row r="59" spans="1:26" x14ac:dyDescent="0.15">
      <c r="A59" s="65"/>
      <c r="B59" s="155"/>
      <c r="C59" s="108"/>
      <c r="D59" s="38">
        <v>1082</v>
      </c>
      <c r="E59" s="38">
        <v>1993</v>
      </c>
      <c r="F59" s="38">
        <v>2516</v>
      </c>
      <c r="G59" s="38">
        <v>2707</v>
      </c>
      <c r="H59" s="38">
        <v>2610</v>
      </c>
      <c r="I59" s="38">
        <v>2326</v>
      </c>
      <c r="J59" s="38">
        <v>2398</v>
      </c>
      <c r="K59" s="38">
        <v>2505</v>
      </c>
      <c r="L59" s="38">
        <v>1468</v>
      </c>
      <c r="M59" s="38">
        <v>1736</v>
      </c>
      <c r="N59" s="38">
        <v>1766</v>
      </c>
      <c r="O59" s="38">
        <v>2806</v>
      </c>
      <c r="P59" s="43">
        <f>SUMPRODUCT(D59:O59,((D58:O58)&lt;&gt;"")*1)</f>
        <v>5591</v>
      </c>
      <c r="Q59" s="43">
        <f>SUM(D59:O59)</f>
        <v>25913</v>
      </c>
      <c r="S59" s="44">
        <f>SUM(D59:I59)</f>
        <v>13234</v>
      </c>
      <c r="T59" s="45">
        <f>SUM(J59:O59)</f>
        <v>12679</v>
      </c>
      <c r="U59" s="45">
        <f>SUM(D59:E59)</f>
        <v>3075</v>
      </c>
      <c r="Z59" s="46" t="e">
        <f>#REF!+T59</f>
        <v>#REF!</v>
      </c>
    </row>
    <row r="60" spans="1:26" ht="14.25" thickBot="1" x14ac:dyDescent="0.2">
      <c r="A60" s="130"/>
      <c r="B60" s="160"/>
      <c r="C60" s="118"/>
      <c r="D60" s="119">
        <f>D58/D59</f>
        <v>1.8142329020332717</v>
      </c>
      <c r="E60" s="119">
        <f t="shared" ref="E60:O60" si="38">E58/E59</f>
        <v>1.0657300551931761</v>
      </c>
      <c r="F60" s="119">
        <f t="shared" si="38"/>
        <v>1.1112877583465819</v>
      </c>
      <c r="G60" s="119">
        <f t="shared" si="38"/>
        <v>0</v>
      </c>
      <c r="H60" s="119">
        <f t="shared" si="38"/>
        <v>0</v>
      </c>
      <c r="I60" s="119">
        <f t="shared" si="38"/>
        <v>0</v>
      </c>
      <c r="J60" s="119">
        <f t="shared" si="38"/>
        <v>0</v>
      </c>
      <c r="K60" s="119">
        <f t="shared" si="38"/>
        <v>0</v>
      </c>
      <c r="L60" s="119">
        <f t="shared" si="38"/>
        <v>0</v>
      </c>
      <c r="M60" s="119">
        <f t="shared" si="38"/>
        <v>0</v>
      </c>
      <c r="N60" s="119">
        <f t="shared" si="38"/>
        <v>0</v>
      </c>
      <c r="O60" s="119">
        <f t="shared" si="38"/>
        <v>0</v>
      </c>
      <c r="P60" s="80">
        <f>P58/P59</f>
        <v>1.2310856734036846</v>
      </c>
      <c r="Q60" s="167">
        <f>Q58/Q59</f>
        <v>0.26561957318720336</v>
      </c>
      <c r="S60" s="119">
        <f>S58/S59</f>
        <v>0.52009974308599061</v>
      </c>
      <c r="T60" s="119">
        <f>T58/T59</f>
        <v>0</v>
      </c>
      <c r="U60" s="119">
        <f>U58/U59</f>
        <v>1.3291056910569106</v>
      </c>
      <c r="Z60" s="168"/>
    </row>
    <row r="61" spans="1:26" ht="14.25" thickTop="1" x14ac:dyDescent="0.15">
      <c r="D61" s="169" t="s">
        <v>36</v>
      </c>
    </row>
    <row r="62" spans="1:26" x14ac:dyDescent="0.15">
      <c r="D62" s="169" t="s">
        <v>37</v>
      </c>
    </row>
    <row r="63" spans="1:26" x14ac:dyDescent="0.15">
      <c r="D63" s="174" t="s">
        <v>38</v>
      </c>
    </row>
    <row r="64" spans="1:26" x14ac:dyDescent="0.15">
      <c r="D64" s="175" t="s">
        <v>39</v>
      </c>
    </row>
    <row r="65" spans="1:26" ht="0.75" customHeight="1" x14ac:dyDescent="0.15"/>
    <row r="66" spans="1:26" ht="14.25" thickBot="1" x14ac:dyDescent="0.2">
      <c r="A66" s="176" t="s">
        <v>40</v>
      </c>
    </row>
    <row r="67" spans="1:26" ht="32.25" customHeight="1" thickTop="1" x14ac:dyDescent="0.15">
      <c r="A67" s="12" t="s">
        <v>41</v>
      </c>
      <c r="B67" s="12"/>
      <c r="C67" s="13"/>
      <c r="D67" s="14" t="s">
        <v>4</v>
      </c>
      <c r="E67" s="14" t="s">
        <v>5</v>
      </c>
      <c r="F67" s="14" t="s">
        <v>6</v>
      </c>
      <c r="G67" s="14" t="s">
        <v>7</v>
      </c>
      <c r="H67" s="14" t="s">
        <v>8</v>
      </c>
      <c r="I67" s="14" t="s">
        <v>9</v>
      </c>
      <c r="J67" s="14" t="s">
        <v>10</v>
      </c>
      <c r="K67" s="14" t="s">
        <v>11</v>
      </c>
      <c r="L67" s="14" t="s">
        <v>12</v>
      </c>
      <c r="M67" s="14" t="s">
        <v>13</v>
      </c>
      <c r="N67" s="15" t="s">
        <v>14</v>
      </c>
      <c r="O67" s="16" t="s">
        <v>15</v>
      </c>
      <c r="P67" s="17" t="s">
        <v>42</v>
      </c>
      <c r="Q67" s="17" t="s">
        <v>17</v>
      </c>
      <c r="S67" s="18" t="s">
        <v>18</v>
      </c>
      <c r="T67" s="19" t="s">
        <v>19</v>
      </c>
      <c r="U67" s="19" t="s">
        <v>20</v>
      </c>
      <c r="W67" s="20" t="s">
        <v>43</v>
      </c>
      <c r="Z67" s="21" t="s">
        <v>17</v>
      </c>
    </row>
    <row r="68" spans="1:26" s="30" customFormat="1" ht="15" customHeight="1" x14ac:dyDescent="0.15">
      <c r="A68" s="22" t="s">
        <v>44</v>
      </c>
      <c r="B68" s="23"/>
      <c r="C68" s="23"/>
      <c r="D68" s="24">
        <f t="shared" ref="D68:Q69" si="39">D71+D80</f>
        <v>37513</v>
      </c>
      <c r="E68" s="24">
        <f t="shared" si="39"/>
        <v>40034</v>
      </c>
      <c r="F68" s="24">
        <f t="shared" si="39"/>
        <v>43388</v>
      </c>
      <c r="G68" s="24">
        <f t="shared" si="39"/>
        <v>0</v>
      </c>
      <c r="H68" s="24">
        <f t="shared" si="39"/>
        <v>0</v>
      </c>
      <c r="I68" s="24">
        <f t="shared" si="39"/>
        <v>0</v>
      </c>
      <c r="J68" s="24">
        <f t="shared" si="39"/>
        <v>0</v>
      </c>
      <c r="K68" s="24">
        <f t="shared" si="39"/>
        <v>0</v>
      </c>
      <c r="L68" s="24">
        <f t="shared" si="39"/>
        <v>0</v>
      </c>
      <c r="M68" s="24">
        <f t="shared" si="39"/>
        <v>0</v>
      </c>
      <c r="N68" s="24">
        <f t="shared" si="39"/>
        <v>0</v>
      </c>
      <c r="O68" s="24">
        <f t="shared" si="39"/>
        <v>0</v>
      </c>
      <c r="P68" s="29">
        <f t="shared" si="39"/>
        <v>120935</v>
      </c>
      <c r="Q68" s="29">
        <f t="shared" si="39"/>
        <v>120935</v>
      </c>
      <c r="S68" s="31">
        <f t="shared" ref="S68:U69" si="40">S71+S80</f>
        <v>120935</v>
      </c>
      <c r="T68" s="32">
        <f t="shared" si="40"/>
        <v>0</v>
      </c>
      <c r="U68" s="32">
        <f t="shared" si="40"/>
        <v>77547</v>
      </c>
      <c r="W68" s="20" t="s">
        <v>21</v>
      </c>
      <c r="Z68" s="177">
        <f>Z71+Z80</f>
        <v>440352</v>
      </c>
    </row>
    <row r="69" spans="1:26" ht="15" customHeight="1" x14ac:dyDescent="0.15">
      <c r="A69" s="35"/>
      <c r="B69" s="36"/>
      <c r="C69" s="36"/>
      <c r="D69" s="37">
        <f t="shared" si="39"/>
        <v>39492</v>
      </c>
      <c r="E69" s="38">
        <f t="shared" si="39"/>
        <v>40435</v>
      </c>
      <c r="F69" s="39">
        <f t="shared" si="39"/>
        <v>47159</v>
      </c>
      <c r="G69" s="37">
        <f t="shared" si="39"/>
        <v>43790</v>
      </c>
      <c r="H69" s="40">
        <f t="shared" si="39"/>
        <v>42476</v>
      </c>
      <c r="I69" s="38">
        <f t="shared" si="39"/>
        <v>42733</v>
      </c>
      <c r="J69" s="40">
        <f t="shared" si="39"/>
        <v>42786</v>
      </c>
      <c r="K69" s="38">
        <f t="shared" si="39"/>
        <v>37186</v>
      </c>
      <c r="L69" s="40">
        <f t="shared" si="39"/>
        <v>43849</v>
      </c>
      <c r="M69" s="38">
        <f t="shared" si="39"/>
        <v>43176</v>
      </c>
      <c r="N69" s="41">
        <f t="shared" si="39"/>
        <v>43210</v>
      </c>
      <c r="O69" s="42">
        <f t="shared" si="39"/>
        <v>47016</v>
      </c>
      <c r="P69" s="43">
        <f t="shared" si="39"/>
        <v>127086</v>
      </c>
      <c r="Q69" s="43">
        <f t="shared" si="39"/>
        <v>513308</v>
      </c>
      <c r="S69" s="44">
        <f t="shared" si="40"/>
        <v>256085</v>
      </c>
      <c r="T69" s="45">
        <f t="shared" si="40"/>
        <v>257223</v>
      </c>
      <c r="U69" s="45">
        <f t="shared" si="40"/>
        <v>79927</v>
      </c>
      <c r="W69" s="33" t="s">
        <v>23</v>
      </c>
      <c r="Z69" s="46">
        <f>Z72+Z81</f>
        <v>1410880</v>
      </c>
    </row>
    <row r="70" spans="1:26" ht="15" customHeight="1" thickBot="1" x14ac:dyDescent="0.2">
      <c r="A70" s="47"/>
      <c r="B70" s="48"/>
      <c r="C70" s="48"/>
      <c r="D70" s="49">
        <f t="shared" ref="D70:Q70" si="41">D68/D69</f>
        <v>0.9498885850298795</v>
      </c>
      <c r="E70" s="49">
        <f t="shared" si="41"/>
        <v>0.99008284901694077</v>
      </c>
      <c r="F70" s="49">
        <f t="shared" si="41"/>
        <v>0.92003647235946484</v>
      </c>
      <c r="G70" s="49">
        <f t="shared" si="41"/>
        <v>0</v>
      </c>
      <c r="H70" s="49">
        <f t="shared" si="41"/>
        <v>0</v>
      </c>
      <c r="I70" s="49">
        <f t="shared" si="41"/>
        <v>0</v>
      </c>
      <c r="J70" s="49">
        <f t="shared" si="41"/>
        <v>0</v>
      </c>
      <c r="K70" s="49">
        <f t="shared" si="41"/>
        <v>0</v>
      </c>
      <c r="L70" s="49">
        <f t="shared" si="41"/>
        <v>0</v>
      </c>
      <c r="M70" s="49">
        <f t="shared" si="41"/>
        <v>0</v>
      </c>
      <c r="N70" s="49">
        <f t="shared" si="41"/>
        <v>0</v>
      </c>
      <c r="O70" s="49">
        <f t="shared" si="41"/>
        <v>0</v>
      </c>
      <c r="P70" s="50">
        <f t="shared" si="41"/>
        <v>0.95159970413735584</v>
      </c>
      <c r="Q70" s="50">
        <f t="shared" si="41"/>
        <v>0.23559928931557661</v>
      </c>
      <c r="S70" s="52">
        <f>S68/S69</f>
        <v>0.47224554347189412</v>
      </c>
      <c r="T70" s="52">
        <f>T68/T69</f>
        <v>0</v>
      </c>
      <c r="U70" s="52">
        <f>U68/U69</f>
        <v>0.97022282833085194</v>
      </c>
      <c r="W70" t="s">
        <v>24</v>
      </c>
      <c r="Z70" s="53"/>
    </row>
    <row r="71" spans="1:26" s="30" customFormat="1" ht="15" customHeight="1" thickTop="1" x14ac:dyDescent="0.15">
      <c r="A71" s="178" t="s">
        <v>45</v>
      </c>
      <c r="B71" s="179"/>
      <c r="C71" s="179"/>
      <c r="D71" s="180">
        <f t="shared" ref="D71:Q72" si="42">D74+D77</f>
        <v>17647</v>
      </c>
      <c r="E71" s="180">
        <f t="shared" si="42"/>
        <v>20529</v>
      </c>
      <c r="F71" s="180">
        <f t="shared" si="42"/>
        <v>20891</v>
      </c>
      <c r="G71" s="180">
        <f t="shared" si="42"/>
        <v>0</v>
      </c>
      <c r="H71" s="180">
        <f t="shared" si="42"/>
        <v>0</v>
      </c>
      <c r="I71" s="180">
        <f t="shared" si="42"/>
        <v>0</v>
      </c>
      <c r="J71" s="180">
        <f t="shared" si="42"/>
        <v>0</v>
      </c>
      <c r="K71" s="180">
        <f t="shared" si="42"/>
        <v>0</v>
      </c>
      <c r="L71" s="180">
        <f t="shared" si="42"/>
        <v>0</v>
      </c>
      <c r="M71" s="180">
        <f t="shared" si="42"/>
        <v>0</v>
      </c>
      <c r="N71" s="180">
        <f t="shared" si="42"/>
        <v>0</v>
      </c>
      <c r="O71" s="180">
        <f t="shared" si="42"/>
        <v>0</v>
      </c>
      <c r="P71" s="181">
        <f t="shared" si="42"/>
        <v>59067</v>
      </c>
      <c r="Q71" s="181">
        <f t="shared" si="42"/>
        <v>59067</v>
      </c>
      <c r="S71" s="182">
        <f t="shared" ref="S71:U72" si="43">S74+S77</f>
        <v>59067</v>
      </c>
      <c r="T71" s="183">
        <f t="shared" si="43"/>
        <v>0</v>
      </c>
      <c r="U71" s="183">
        <f t="shared" si="43"/>
        <v>38176</v>
      </c>
      <c r="W71" t="s">
        <v>25</v>
      </c>
      <c r="Z71" s="177">
        <f>Z74+Z77</f>
        <v>215377</v>
      </c>
    </row>
    <row r="72" spans="1:26" ht="15" customHeight="1" x14ac:dyDescent="0.15">
      <c r="A72" s="184"/>
      <c r="B72" s="185"/>
      <c r="C72" s="185"/>
      <c r="D72" s="186">
        <f t="shared" si="42"/>
        <v>18284</v>
      </c>
      <c r="E72" s="187">
        <f t="shared" si="42"/>
        <v>22316</v>
      </c>
      <c r="F72" s="188">
        <f t="shared" si="42"/>
        <v>23095</v>
      </c>
      <c r="G72" s="186">
        <f t="shared" si="42"/>
        <v>22450</v>
      </c>
      <c r="H72" s="189">
        <f t="shared" si="42"/>
        <v>20432</v>
      </c>
      <c r="I72" s="187">
        <f t="shared" si="42"/>
        <v>21026</v>
      </c>
      <c r="J72" s="189">
        <f t="shared" si="42"/>
        <v>21556</v>
      </c>
      <c r="K72" s="187">
        <f t="shared" si="42"/>
        <v>17931</v>
      </c>
      <c r="L72" s="189">
        <f t="shared" si="42"/>
        <v>21552</v>
      </c>
      <c r="M72" s="187">
        <f t="shared" si="42"/>
        <v>22613</v>
      </c>
      <c r="N72" s="190">
        <f t="shared" si="42"/>
        <v>21535</v>
      </c>
      <c r="O72" s="191">
        <f t="shared" si="42"/>
        <v>24723</v>
      </c>
      <c r="P72" s="192">
        <f t="shared" si="42"/>
        <v>63695</v>
      </c>
      <c r="Q72" s="192">
        <f t="shared" si="42"/>
        <v>257513</v>
      </c>
      <c r="S72" s="193">
        <f t="shared" si="43"/>
        <v>127603</v>
      </c>
      <c r="T72" s="194">
        <f t="shared" si="43"/>
        <v>129910</v>
      </c>
      <c r="U72" s="194">
        <f t="shared" si="43"/>
        <v>40600</v>
      </c>
      <c r="Z72" s="46">
        <f>Z75+Z78</f>
        <v>709744</v>
      </c>
    </row>
    <row r="73" spans="1:26" ht="15" customHeight="1" x14ac:dyDescent="0.15">
      <c r="A73" s="184"/>
      <c r="B73" s="185"/>
      <c r="C73" s="185"/>
      <c r="D73" s="195">
        <f t="shared" ref="D73:Q73" si="44">D71/D72</f>
        <v>0.96516079632465546</v>
      </c>
      <c r="E73" s="195">
        <f t="shared" si="44"/>
        <v>0.91992292525542207</v>
      </c>
      <c r="F73" s="195">
        <f t="shared" si="44"/>
        <v>0.90456808833080748</v>
      </c>
      <c r="G73" s="195">
        <f t="shared" si="44"/>
        <v>0</v>
      </c>
      <c r="H73" s="195">
        <f t="shared" si="44"/>
        <v>0</v>
      </c>
      <c r="I73" s="195">
        <f t="shared" si="44"/>
        <v>0</v>
      </c>
      <c r="J73" s="195">
        <f t="shared" si="44"/>
        <v>0</v>
      </c>
      <c r="K73" s="195">
        <f t="shared" si="44"/>
        <v>0</v>
      </c>
      <c r="L73" s="195">
        <f t="shared" si="44"/>
        <v>0</v>
      </c>
      <c r="M73" s="195">
        <f t="shared" si="44"/>
        <v>0</v>
      </c>
      <c r="N73" s="195">
        <f t="shared" si="44"/>
        <v>0</v>
      </c>
      <c r="O73" s="195">
        <f t="shared" si="44"/>
        <v>0</v>
      </c>
      <c r="P73" s="196">
        <f t="shared" si="44"/>
        <v>0.92734123557579085</v>
      </c>
      <c r="Q73" s="196">
        <f t="shared" si="44"/>
        <v>0.22937482767860262</v>
      </c>
      <c r="S73" s="197">
        <f>S71/S72</f>
        <v>0.46289664036112005</v>
      </c>
      <c r="T73" s="197">
        <f>T71/T72</f>
        <v>0</v>
      </c>
      <c r="U73" s="197">
        <f>U71/U72</f>
        <v>0.94029556650246304</v>
      </c>
      <c r="Z73" s="64"/>
    </row>
    <row r="74" spans="1:26" s="30" customFormat="1" ht="15" customHeight="1" x14ac:dyDescent="0.15">
      <c r="A74" s="198"/>
      <c r="B74" s="66" t="s">
        <v>30</v>
      </c>
      <c r="C74" s="67"/>
      <c r="D74" s="68">
        <f t="shared" ref="D74:O75" si="45">D19+D46</f>
        <v>12371</v>
      </c>
      <c r="E74" s="68">
        <f t="shared" si="45"/>
        <v>15947</v>
      </c>
      <c r="F74" s="68">
        <f t="shared" si="45"/>
        <v>16047</v>
      </c>
      <c r="G74" s="68">
        <f t="shared" si="45"/>
        <v>0</v>
      </c>
      <c r="H74" s="68">
        <f>H19+H46</f>
        <v>0</v>
      </c>
      <c r="I74" s="68">
        <f t="shared" si="45"/>
        <v>0</v>
      </c>
      <c r="J74" s="68">
        <f t="shared" si="45"/>
        <v>0</v>
      </c>
      <c r="K74" s="68">
        <f t="shared" si="45"/>
        <v>0</v>
      </c>
      <c r="L74" s="68">
        <f t="shared" si="45"/>
        <v>0</v>
      </c>
      <c r="M74" s="68">
        <f t="shared" si="45"/>
        <v>0</v>
      </c>
      <c r="N74" s="68">
        <f t="shared" si="45"/>
        <v>0</v>
      </c>
      <c r="O74" s="68">
        <f t="shared" si="45"/>
        <v>0</v>
      </c>
      <c r="P74" s="29">
        <f>SUM(D74:O74)</f>
        <v>44365</v>
      </c>
      <c r="Q74" s="29">
        <f>SUM(D74:O74)</f>
        <v>44365</v>
      </c>
      <c r="S74" s="31">
        <f>SUM(D74:I74)</f>
        <v>44365</v>
      </c>
      <c r="T74" s="32">
        <f>SUM(J74:O74)</f>
        <v>0</v>
      </c>
      <c r="U74" s="32">
        <f>SUM(D74:E74)</f>
        <v>28318</v>
      </c>
      <c r="Z74" s="177">
        <f>SUM(L74:V74)</f>
        <v>161413</v>
      </c>
    </row>
    <row r="75" spans="1:26" ht="15" customHeight="1" x14ac:dyDescent="0.15">
      <c r="A75" s="198"/>
      <c r="B75" s="69"/>
      <c r="C75" s="70"/>
      <c r="D75" s="37">
        <f t="shared" si="45"/>
        <v>13389</v>
      </c>
      <c r="E75" s="38">
        <f t="shared" si="45"/>
        <v>17880</v>
      </c>
      <c r="F75" s="39">
        <f t="shared" si="45"/>
        <v>17622</v>
      </c>
      <c r="G75" s="37">
        <f t="shared" si="45"/>
        <v>17162</v>
      </c>
      <c r="H75" s="40">
        <f t="shared" si="45"/>
        <v>15553</v>
      </c>
      <c r="I75" s="38">
        <f t="shared" si="45"/>
        <v>15835</v>
      </c>
      <c r="J75" s="40">
        <f t="shared" si="45"/>
        <v>17222</v>
      </c>
      <c r="K75" s="38">
        <f t="shared" si="45"/>
        <v>14015</v>
      </c>
      <c r="L75" s="40">
        <f t="shared" si="45"/>
        <v>16827</v>
      </c>
      <c r="M75" s="38">
        <f t="shared" si="45"/>
        <v>17636</v>
      </c>
      <c r="N75" s="41">
        <f t="shared" si="45"/>
        <v>16978</v>
      </c>
      <c r="O75" s="42">
        <f t="shared" si="45"/>
        <v>17719</v>
      </c>
      <c r="P75" s="43">
        <f>P20+P47</f>
        <v>48891</v>
      </c>
      <c r="Q75" s="43">
        <f>SUM(D75:O75)</f>
        <v>197838</v>
      </c>
      <c r="S75" s="44">
        <f>SUM(D75:I75)</f>
        <v>97441</v>
      </c>
      <c r="T75" s="45">
        <f>SUM(J75:O75)</f>
        <v>100397</v>
      </c>
      <c r="U75" s="45">
        <f>SUM(D75:E75)</f>
        <v>31269</v>
      </c>
      <c r="Z75" s="46">
        <f>SUM(L75:V75)</f>
        <v>544996</v>
      </c>
    </row>
    <row r="76" spans="1:26" ht="15" customHeight="1" x14ac:dyDescent="0.15">
      <c r="A76" s="198"/>
      <c r="B76" s="71"/>
      <c r="C76" s="72"/>
      <c r="D76" s="73">
        <f>D74/D75</f>
        <v>0.92396743595488839</v>
      </c>
      <c r="E76" s="73">
        <f t="shared" ref="E76:Q76" si="46">E74/E75</f>
        <v>0.89189038031319912</v>
      </c>
      <c r="F76" s="73">
        <f t="shared" si="46"/>
        <v>0.91062308478038811</v>
      </c>
      <c r="G76" s="73">
        <f t="shared" si="46"/>
        <v>0</v>
      </c>
      <c r="H76" s="73">
        <f t="shared" si="46"/>
        <v>0</v>
      </c>
      <c r="I76" s="73">
        <f t="shared" si="46"/>
        <v>0</v>
      </c>
      <c r="J76" s="73">
        <f t="shared" si="46"/>
        <v>0</v>
      </c>
      <c r="K76" s="73">
        <f t="shared" si="46"/>
        <v>0</v>
      </c>
      <c r="L76" s="73">
        <f t="shared" si="46"/>
        <v>0</v>
      </c>
      <c r="M76" s="73">
        <f t="shared" si="46"/>
        <v>0</v>
      </c>
      <c r="N76" s="73">
        <f t="shared" si="46"/>
        <v>0</v>
      </c>
      <c r="O76" s="73">
        <f t="shared" si="46"/>
        <v>0</v>
      </c>
      <c r="P76" s="74">
        <f t="shared" si="46"/>
        <v>0.90742672475506736</v>
      </c>
      <c r="Q76" s="74">
        <f t="shared" si="46"/>
        <v>0.22424913312912584</v>
      </c>
      <c r="S76" s="75">
        <f>S74/S75</f>
        <v>0.45530115659732556</v>
      </c>
      <c r="T76" s="75">
        <f>T74/T75</f>
        <v>0</v>
      </c>
      <c r="U76" s="75">
        <f>U74/U75</f>
        <v>0.9056253797691004</v>
      </c>
      <c r="Z76" s="76"/>
    </row>
    <row r="77" spans="1:26" s="30" customFormat="1" ht="15" customHeight="1" x14ac:dyDescent="0.15">
      <c r="A77" s="198"/>
      <c r="B77" s="69" t="s">
        <v>31</v>
      </c>
      <c r="C77" s="70"/>
      <c r="D77" s="56">
        <f t="shared" ref="D77:O78" si="47">D22+D49</f>
        <v>5276</v>
      </c>
      <c r="E77" s="56">
        <f t="shared" si="47"/>
        <v>4582</v>
      </c>
      <c r="F77" s="56">
        <f t="shared" si="47"/>
        <v>4844</v>
      </c>
      <c r="G77" s="56">
        <f t="shared" si="47"/>
        <v>0</v>
      </c>
      <c r="H77" s="56">
        <f t="shared" si="47"/>
        <v>0</v>
      </c>
      <c r="I77" s="56">
        <f t="shared" si="47"/>
        <v>0</v>
      </c>
      <c r="J77" s="56">
        <f t="shared" si="47"/>
        <v>0</v>
      </c>
      <c r="K77" s="56">
        <f t="shared" si="47"/>
        <v>0</v>
      </c>
      <c r="L77" s="56">
        <f t="shared" si="47"/>
        <v>0</v>
      </c>
      <c r="M77" s="56">
        <f t="shared" si="47"/>
        <v>0</v>
      </c>
      <c r="N77" s="56">
        <f t="shared" si="47"/>
        <v>0</v>
      </c>
      <c r="O77" s="56">
        <f t="shared" si="47"/>
        <v>0</v>
      </c>
      <c r="P77" s="57">
        <f>SUM(D77:O77)</f>
        <v>14702</v>
      </c>
      <c r="Q77" s="57">
        <f>SUM(D77:O77)</f>
        <v>14702</v>
      </c>
      <c r="S77" s="58">
        <f>SUM(D77:I77)</f>
        <v>14702</v>
      </c>
      <c r="T77" s="59">
        <f>SUM(J77:O77)</f>
        <v>0</v>
      </c>
      <c r="U77" s="59">
        <f>SUM(D77:E77)</f>
        <v>9858</v>
      </c>
      <c r="Z77" s="199">
        <f>SUM(L77:V77)</f>
        <v>53964</v>
      </c>
    </row>
    <row r="78" spans="1:26" ht="15" customHeight="1" x14ac:dyDescent="0.15">
      <c r="A78" s="198"/>
      <c r="B78" s="69"/>
      <c r="C78" s="70"/>
      <c r="D78" s="37">
        <f t="shared" si="47"/>
        <v>4895</v>
      </c>
      <c r="E78" s="38">
        <f t="shared" si="47"/>
        <v>4436</v>
      </c>
      <c r="F78" s="39">
        <f t="shared" si="47"/>
        <v>5473</v>
      </c>
      <c r="G78" s="37">
        <f t="shared" si="47"/>
        <v>5288</v>
      </c>
      <c r="H78" s="40">
        <f t="shared" si="47"/>
        <v>4879</v>
      </c>
      <c r="I78" s="38">
        <f t="shared" si="47"/>
        <v>5191</v>
      </c>
      <c r="J78" s="40">
        <f t="shared" si="47"/>
        <v>4334</v>
      </c>
      <c r="K78" s="38">
        <f t="shared" si="47"/>
        <v>3916</v>
      </c>
      <c r="L78" s="40">
        <f t="shared" si="47"/>
        <v>4725</v>
      </c>
      <c r="M78" s="38">
        <f t="shared" si="47"/>
        <v>4977</v>
      </c>
      <c r="N78" s="41">
        <f t="shared" si="47"/>
        <v>4557</v>
      </c>
      <c r="O78" s="42">
        <f t="shared" si="47"/>
        <v>7004</v>
      </c>
      <c r="P78" s="43">
        <f>P23+P50</f>
        <v>14804</v>
      </c>
      <c r="Q78" s="43">
        <f>SUM(D78:O78)</f>
        <v>59675</v>
      </c>
      <c r="S78" s="44">
        <f>SUM(D78:I78)</f>
        <v>30162</v>
      </c>
      <c r="T78" s="45">
        <f>SUM(J78:O78)</f>
        <v>29513</v>
      </c>
      <c r="U78" s="45">
        <f>SUM(D78:E78)</f>
        <v>9331</v>
      </c>
      <c r="Z78" s="46">
        <f>SUM(L78:V78)</f>
        <v>164748</v>
      </c>
    </row>
    <row r="79" spans="1:26" ht="15" customHeight="1" x14ac:dyDescent="0.15">
      <c r="A79" s="200"/>
      <c r="B79" s="71"/>
      <c r="C79" s="72"/>
      <c r="D79" s="73">
        <f t="shared" ref="D79:Q79" si="48">D77/D78</f>
        <v>1.0778345250255363</v>
      </c>
      <c r="E79" s="73">
        <f t="shared" si="48"/>
        <v>1.0329125338142471</v>
      </c>
      <c r="F79" s="73">
        <f t="shared" si="48"/>
        <v>0.88507217248309888</v>
      </c>
      <c r="G79" s="73">
        <f t="shared" si="48"/>
        <v>0</v>
      </c>
      <c r="H79" s="73">
        <f t="shared" si="48"/>
        <v>0</v>
      </c>
      <c r="I79" s="73">
        <f t="shared" si="48"/>
        <v>0</v>
      </c>
      <c r="J79" s="73">
        <f t="shared" si="48"/>
        <v>0</v>
      </c>
      <c r="K79" s="73">
        <f t="shared" si="48"/>
        <v>0</v>
      </c>
      <c r="L79" s="73">
        <f t="shared" si="48"/>
        <v>0</v>
      </c>
      <c r="M79" s="73">
        <f t="shared" si="48"/>
        <v>0</v>
      </c>
      <c r="N79" s="73">
        <f t="shared" si="48"/>
        <v>0</v>
      </c>
      <c r="O79" s="73">
        <f t="shared" si="48"/>
        <v>0</v>
      </c>
      <c r="P79" s="74">
        <f t="shared" si="48"/>
        <v>0.99310997027830317</v>
      </c>
      <c r="Q79" s="74">
        <f t="shared" si="48"/>
        <v>0.24636782572266444</v>
      </c>
      <c r="S79" s="75">
        <f>S77/S78</f>
        <v>0.48743452025727735</v>
      </c>
      <c r="T79" s="75">
        <f>T77/T78</f>
        <v>0</v>
      </c>
      <c r="U79" s="75">
        <f>U77/U78</f>
        <v>1.0564784053156147</v>
      </c>
      <c r="Z79" s="76"/>
    </row>
    <row r="80" spans="1:26" s="30" customFormat="1" ht="15" customHeight="1" x14ac:dyDescent="0.15">
      <c r="A80" s="201" t="s">
        <v>46</v>
      </c>
      <c r="B80" s="202"/>
      <c r="C80" s="203"/>
      <c r="D80" s="204">
        <f t="shared" ref="D80:Q81" si="49">D83+D86</f>
        <v>19866</v>
      </c>
      <c r="E80" s="204">
        <f t="shared" si="49"/>
        <v>19505</v>
      </c>
      <c r="F80" s="204">
        <f t="shared" si="49"/>
        <v>22497</v>
      </c>
      <c r="G80" s="204">
        <f t="shared" si="49"/>
        <v>0</v>
      </c>
      <c r="H80" s="204">
        <f t="shared" si="49"/>
        <v>0</v>
      </c>
      <c r="I80" s="204">
        <f t="shared" si="49"/>
        <v>0</v>
      </c>
      <c r="J80" s="204">
        <f t="shared" si="49"/>
        <v>0</v>
      </c>
      <c r="K80" s="204">
        <f t="shared" si="49"/>
        <v>0</v>
      </c>
      <c r="L80" s="204">
        <f t="shared" si="49"/>
        <v>0</v>
      </c>
      <c r="M80" s="204">
        <f t="shared" si="49"/>
        <v>0</v>
      </c>
      <c r="N80" s="204">
        <f t="shared" si="49"/>
        <v>0</v>
      </c>
      <c r="O80" s="204">
        <f t="shared" si="49"/>
        <v>0</v>
      </c>
      <c r="P80" s="205">
        <f t="shared" si="49"/>
        <v>61868</v>
      </c>
      <c r="Q80" s="205">
        <f t="shared" si="49"/>
        <v>61868</v>
      </c>
      <c r="S80" s="206">
        <f t="shared" ref="S80:U81" si="50">S83+S86</f>
        <v>61868</v>
      </c>
      <c r="T80" s="207">
        <f t="shared" si="50"/>
        <v>0</v>
      </c>
      <c r="U80" s="207">
        <f t="shared" si="50"/>
        <v>39371</v>
      </c>
      <c r="Z80" s="199">
        <f>Z83+Z86</f>
        <v>224975</v>
      </c>
    </row>
    <row r="81" spans="1:26" ht="15" customHeight="1" x14ac:dyDescent="0.15">
      <c r="A81" s="208"/>
      <c r="B81" s="209"/>
      <c r="C81" s="210"/>
      <c r="D81" s="211">
        <f t="shared" si="49"/>
        <v>21208</v>
      </c>
      <c r="E81" s="212">
        <f t="shared" si="49"/>
        <v>18119</v>
      </c>
      <c r="F81" s="213">
        <f t="shared" si="49"/>
        <v>24064</v>
      </c>
      <c r="G81" s="211">
        <f t="shared" si="49"/>
        <v>21340</v>
      </c>
      <c r="H81" s="214">
        <f t="shared" si="49"/>
        <v>22044</v>
      </c>
      <c r="I81" s="212">
        <f t="shared" si="49"/>
        <v>21707</v>
      </c>
      <c r="J81" s="214">
        <f t="shared" si="49"/>
        <v>21230</v>
      </c>
      <c r="K81" s="212">
        <f t="shared" si="49"/>
        <v>19255</v>
      </c>
      <c r="L81" s="214">
        <f t="shared" si="49"/>
        <v>22297</v>
      </c>
      <c r="M81" s="212">
        <f t="shared" si="49"/>
        <v>20563</v>
      </c>
      <c r="N81" s="215">
        <f t="shared" si="49"/>
        <v>21675</v>
      </c>
      <c r="O81" s="216">
        <f t="shared" si="49"/>
        <v>22293</v>
      </c>
      <c r="P81" s="217">
        <f t="shared" si="49"/>
        <v>63391</v>
      </c>
      <c r="Q81" s="217">
        <f t="shared" si="49"/>
        <v>255795</v>
      </c>
      <c r="S81" s="218">
        <f t="shared" si="50"/>
        <v>128482</v>
      </c>
      <c r="T81" s="219">
        <f t="shared" si="50"/>
        <v>127313</v>
      </c>
      <c r="U81" s="219">
        <f t="shared" si="50"/>
        <v>39327</v>
      </c>
      <c r="Z81" s="46">
        <f>Z84+Z87</f>
        <v>701136</v>
      </c>
    </row>
    <row r="82" spans="1:26" ht="15" customHeight="1" x14ac:dyDescent="0.15">
      <c r="A82" s="208"/>
      <c r="B82" s="209"/>
      <c r="C82" s="210"/>
      <c r="D82" s="220">
        <f t="shared" ref="D82:Q82" si="51">D80/D81</f>
        <v>0.93672199170124482</v>
      </c>
      <c r="E82" s="220">
        <f t="shared" si="51"/>
        <v>1.0764942877642254</v>
      </c>
      <c r="F82" s="220">
        <f t="shared" si="51"/>
        <v>0.93488198138297873</v>
      </c>
      <c r="G82" s="220">
        <f t="shared" si="51"/>
        <v>0</v>
      </c>
      <c r="H82" s="220">
        <f t="shared" si="51"/>
        <v>0</v>
      </c>
      <c r="I82" s="220">
        <f t="shared" si="51"/>
        <v>0</v>
      </c>
      <c r="J82" s="220">
        <f t="shared" si="51"/>
        <v>0</v>
      </c>
      <c r="K82" s="220">
        <f t="shared" si="51"/>
        <v>0</v>
      </c>
      <c r="L82" s="220">
        <f t="shared" si="51"/>
        <v>0</v>
      </c>
      <c r="M82" s="220">
        <f t="shared" si="51"/>
        <v>0</v>
      </c>
      <c r="N82" s="220">
        <f t="shared" si="51"/>
        <v>0</v>
      </c>
      <c r="O82" s="220">
        <f t="shared" si="51"/>
        <v>0</v>
      </c>
      <c r="P82" s="221">
        <f t="shared" si="51"/>
        <v>0.97597450742218927</v>
      </c>
      <c r="Q82" s="221">
        <f t="shared" si="51"/>
        <v>0.241865556402588</v>
      </c>
      <c r="S82" s="222">
        <f>S80/S81</f>
        <v>0.48153048676079141</v>
      </c>
      <c r="T82" s="222">
        <f>T80/T81</f>
        <v>0</v>
      </c>
      <c r="U82" s="222">
        <f>U80/U81</f>
        <v>1.0011188242174587</v>
      </c>
      <c r="Z82" s="64"/>
    </row>
    <row r="83" spans="1:26" s="30" customFormat="1" ht="15" customHeight="1" x14ac:dyDescent="0.15">
      <c r="A83" s="223"/>
      <c r="B83" s="66" t="s">
        <v>30</v>
      </c>
      <c r="C83" s="67"/>
      <c r="D83" s="68">
        <f t="shared" ref="D83:O84" si="52">D28+D55</f>
        <v>17316</v>
      </c>
      <c r="E83" s="68">
        <f t="shared" si="52"/>
        <v>16491</v>
      </c>
      <c r="F83" s="68">
        <f t="shared" si="52"/>
        <v>18470</v>
      </c>
      <c r="G83" s="68">
        <f t="shared" si="52"/>
        <v>0</v>
      </c>
      <c r="H83" s="68">
        <f t="shared" si="52"/>
        <v>0</v>
      </c>
      <c r="I83" s="68">
        <f t="shared" si="52"/>
        <v>0</v>
      </c>
      <c r="J83" s="68">
        <f t="shared" si="52"/>
        <v>0</v>
      </c>
      <c r="K83" s="68">
        <f t="shared" si="52"/>
        <v>0</v>
      </c>
      <c r="L83" s="68">
        <f t="shared" si="52"/>
        <v>0</v>
      </c>
      <c r="M83" s="68">
        <f t="shared" si="52"/>
        <v>0</v>
      </c>
      <c r="N83" s="68">
        <f t="shared" si="52"/>
        <v>0</v>
      </c>
      <c r="O83" s="68">
        <f t="shared" si="52"/>
        <v>0</v>
      </c>
      <c r="P83" s="29">
        <f>SUM(D83:O83)</f>
        <v>52277</v>
      </c>
      <c r="Q83" s="29">
        <f>SUM(D83:O83)</f>
        <v>52277</v>
      </c>
      <c r="S83" s="31">
        <f>SUM(D83:I83)</f>
        <v>52277</v>
      </c>
      <c r="T83" s="32">
        <f>SUM(J83:O83)</f>
        <v>0</v>
      </c>
      <c r="U83" s="32">
        <f>SUM(D83:E83)</f>
        <v>33807</v>
      </c>
      <c r="Z83" s="177">
        <f>SUM(L83:V83)</f>
        <v>190638</v>
      </c>
    </row>
    <row r="84" spans="1:26" ht="15" customHeight="1" x14ac:dyDescent="0.15">
      <c r="A84" s="223"/>
      <c r="B84" s="69"/>
      <c r="C84" s="70"/>
      <c r="D84" s="37">
        <f t="shared" si="52"/>
        <v>18830</v>
      </c>
      <c r="E84" s="37">
        <f t="shared" si="52"/>
        <v>15359</v>
      </c>
      <c r="F84" s="37">
        <f t="shared" si="52"/>
        <v>19592</v>
      </c>
      <c r="G84" s="37">
        <f t="shared" si="52"/>
        <v>17365</v>
      </c>
      <c r="H84" s="37">
        <f t="shared" si="52"/>
        <v>18526</v>
      </c>
      <c r="I84" s="37">
        <f t="shared" si="52"/>
        <v>18542</v>
      </c>
      <c r="J84" s="37">
        <f t="shared" si="52"/>
        <v>17439</v>
      </c>
      <c r="K84" s="37">
        <f t="shared" si="52"/>
        <v>15883</v>
      </c>
      <c r="L84" s="37">
        <f t="shared" si="52"/>
        <v>18672</v>
      </c>
      <c r="M84" s="37">
        <f t="shared" si="52"/>
        <v>17087</v>
      </c>
      <c r="N84" s="37">
        <f t="shared" si="52"/>
        <v>18306</v>
      </c>
      <c r="O84" s="37">
        <f t="shared" si="52"/>
        <v>17331</v>
      </c>
      <c r="P84" s="43">
        <f>P29+P56</f>
        <v>53781</v>
      </c>
      <c r="Q84" s="43">
        <f>SUM(D84:O84)</f>
        <v>212932</v>
      </c>
      <c r="S84" s="44">
        <f>SUM(D84:I84)</f>
        <v>108214</v>
      </c>
      <c r="T84" s="45">
        <f>SUM(J84:O84)</f>
        <v>104718</v>
      </c>
      <c r="U84" s="45">
        <f>SUM(D84:E84)</f>
        <v>34189</v>
      </c>
      <c r="Z84" s="46">
        <f>SUM(L84:V84)</f>
        <v>585230</v>
      </c>
    </row>
    <row r="85" spans="1:26" ht="15" customHeight="1" x14ac:dyDescent="0.15">
      <c r="A85" s="223"/>
      <c r="B85" s="71"/>
      <c r="C85" s="72"/>
      <c r="D85" s="73">
        <f>D83/D84</f>
        <v>0.91959638874137017</v>
      </c>
      <c r="E85" s="73">
        <f t="shared" ref="E85:Q85" si="53">E83/E84</f>
        <v>1.0737027150205092</v>
      </c>
      <c r="F85" s="73">
        <f t="shared" si="53"/>
        <v>0.94273172723560639</v>
      </c>
      <c r="G85" s="73">
        <f t="shared" si="53"/>
        <v>0</v>
      </c>
      <c r="H85" s="73">
        <f t="shared" si="53"/>
        <v>0</v>
      </c>
      <c r="I85" s="73">
        <f t="shared" si="53"/>
        <v>0</v>
      </c>
      <c r="J85" s="73">
        <f t="shared" si="53"/>
        <v>0</v>
      </c>
      <c r="K85" s="73">
        <f t="shared" si="53"/>
        <v>0</v>
      </c>
      <c r="L85" s="73">
        <f t="shared" si="53"/>
        <v>0</v>
      </c>
      <c r="M85" s="73">
        <f t="shared" si="53"/>
        <v>0</v>
      </c>
      <c r="N85" s="73">
        <f t="shared" si="53"/>
        <v>0</v>
      </c>
      <c r="O85" s="73">
        <f t="shared" si="53"/>
        <v>0</v>
      </c>
      <c r="P85" s="74">
        <f t="shared" si="53"/>
        <v>0.97203473345605329</v>
      </c>
      <c r="Q85" s="74">
        <f t="shared" si="53"/>
        <v>0.24551030375894653</v>
      </c>
      <c r="S85" s="75">
        <f>S83/S84</f>
        <v>0.48308906426155579</v>
      </c>
      <c r="T85" s="75">
        <f>T83/T84</f>
        <v>0</v>
      </c>
      <c r="U85" s="75">
        <f>U83/U84</f>
        <v>0.98882681564245811</v>
      </c>
      <c r="Z85" s="76"/>
    </row>
    <row r="86" spans="1:26" s="30" customFormat="1" ht="15" customHeight="1" x14ac:dyDescent="0.15">
      <c r="A86" s="223"/>
      <c r="B86" s="69" t="s">
        <v>31</v>
      </c>
      <c r="C86" s="70"/>
      <c r="D86" s="56">
        <f t="shared" ref="D86:O87" si="54">D31+D58</f>
        <v>2550</v>
      </c>
      <c r="E86" s="56">
        <f t="shared" si="54"/>
        <v>3014</v>
      </c>
      <c r="F86" s="56">
        <f t="shared" si="54"/>
        <v>4027</v>
      </c>
      <c r="G86" s="56">
        <f t="shared" si="54"/>
        <v>0</v>
      </c>
      <c r="H86" s="56">
        <f t="shared" si="54"/>
        <v>0</v>
      </c>
      <c r="I86" s="56">
        <f t="shared" si="54"/>
        <v>0</v>
      </c>
      <c r="J86" s="56">
        <f t="shared" si="54"/>
        <v>0</v>
      </c>
      <c r="K86" s="56">
        <f t="shared" si="54"/>
        <v>0</v>
      </c>
      <c r="L86" s="56">
        <f t="shared" si="54"/>
        <v>0</v>
      </c>
      <c r="M86" s="56">
        <f t="shared" si="54"/>
        <v>0</v>
      </c>
      <c r="N86" s="56">
        <f t="shared" si="54"/>
        <v>0</v>
      </c>
      <c r="O86" s="56">
        <f t="shared" si="54"/>
        <v>0</v>
      </c>
      <c r="P86" s="57">
        <f>SUM(D86:O86)</f>
        <v>9591</v>
      </c>
      <c r="Q86" s="57">
        <f>SUM(D86:O86)</f>
        <v>9591</v>
      </c>
      <c r="S86" s="58">
        <f>SUM(D86:I86)</f>
        <v>9591</v>
      </c>
      <c r="T86" s="59">
        <f>SUM(J86:O86)</f>
        <v>0</v>
      </c>
      <c r="U86" s="59">
        <f>SUM(D86:E86)</f>
        <v>5564</v>
      </c>
      <c r="Z86" s="199">
        <f>SUM(L86:V86)</f>
        <v>34337</v>
      </c>
    </row>
    <row r="87" spans="1:26" ht="15" customHeight="1" x14ac:dyDescent="0.15">
      <c r="A87" s="223"/>
      <c r="B87" s="69"/>
      <c r="C87" s="70"/>
      <c r="D87" s="37">
        <f t="shared" si="54"/>
        <v>2378</v>
      </c>
      <c r="E87" s="37">
        <f t="shared" si="54"/>
        <v>2760</v>
      </c>
      <c r="F87" s="37">
        <f t="shared" si="54"/>
        <v>4472</v>
      </c>
      <c r="G87" s="37">
        <f t="shared" si="54"/>
        <v>3975</v>
      </c>
      <c r="H87" s="37">
        <f t="shared" si="54"/>
        <v>3518</v>
      </c>
      <c r="I87" s="37">
        <f t="shared" si="54"/>
        <v>3165</v>
      </c>
      <c r="J87" s="37">
        <f t="shared" si="54"/>
        <v>3791</v>
      </c>
      <c r="K87" s="37">
        <f t="shared" si="54"/>
        <v>3372</v>
      </c>
      <c r="L87" s="37">
        <f t="shared" si="54"/>
        <v>3625</v>
      </c>
      <c r="M87" s="37">
        <f t="shared" si="54"/>
        <v>3476</v>
      </c>
      <c r="N87" s="37">
        <f t="shared" si="54"/>
        <v>3369</v>
      </c>
      <c r="O87" s="37">
        <f t="shared" si="54"/>
        <v>4962</v>
      </c>
      <c r="P87" s="43">
        <f>P32+P59</f>
        <v>9610</v>
      </c>
      <c r="Q87" s="43">
        <f>SUM(D87:O87)</f>
        <v>42863</v>
      </c>
      <c r="S87" s="44">
        <f>SUM(D87:I87)</f>
        <v>20268</v>
      </c>
      <c r="T87" s="45">
        <f>SUM(J87:O87)</f>
        <v>22595</v>
      </c>
      <c r="U87" s="45">
        <f>SUM(D87:E87)</f>
        <v>5138</v>
      </c>
      <c r="Z87" s="46">
        <f>SUM(L87:V87)</f>
        <v>115906</v>
      </c>
    </row>
    <row r="88" spans="1:26" ht="15" customHeight="1" thickBot="1" x14ac:dyDescent="0.2">
      <c r="A88" s="224"/>
      <c r="B88" s="71"/>
      <c r="C88" s="72"/>
      <c r="D88" s="73">
        <f t="shared" ref="D88:Q88" si="55">D86/D87</f>
        <v>1.0723296888141296</v>
      </c>
      <c r="E88" s="73">
        <f t="shared" si="55"/>
        <v>1.0920289855072465</v>
      </c>
      <c r="F88" s="73">
        <f t="shared" si="55"/>
        <v>0.90049194991055459</v>
      </c>
      <c r="G88" s="73">
        <f t="shared" si="55"/>
        <v>0</v>
      </c>
      <c r="H88" s="73">
        <f t="shared" si="55"/>
        <v>0</v>
      </c>
      <c r="I88" s="73">
        <f t="shared" si="55"/>
        <v>0</v>
      </c>
      <c r="J88" s="73">
        <f t="shared" si="55"/>
        <v>0</v>
      </c>
      <c r="K88" s="73">
        <f t="shared" si="55"/>
        <v>0</v>
      </c>
      <c r="L88" s="73">
        <f t="shared" si="55"/>
        <v>0</v>
      </c>
      <c r="M88" s="73">
        <f t="shared" si="55"/>
        <v>0</v>
      </c>
      <c r="N88" s="73">
        <f t="shared" si="55"/>
        <v>0</v>
      </c>
      <c r="O88" s="73">
        <f t="shared" si="55"/>
        <v>0</v>
      </c>
      <c r="P88" s="80">
        <f t="shared" si="55"/>
        <v>0.99802289281997913</v>
      </c>
      <c r="Q88" s="80">
        <f t="shared" si="55"/>
        <v>0.22375941954599537</v>
      </c>
      <c r="S88" s="75">
        <f>S86/S87</f>
        <v>0.47320899940793371</v>
      </c>
      <c r="T88" s="75">
        <f>T86/T87</f>
        <v>0</v>
      </c>
      <c r="U88" s="75">
        <f>U86/U87</f>
        <v>1.0829116387699493</v>
      </c>
      <c r="Z88" s="76"/>
    </row>
    <row r="89" spans="1:26" ht="14.25" thickTop="1" x14ac:dyDescent="0.15"/>
  </sheetData>
  <mergeCells count="34">
    <mergeCell ref="A80:C82"/>
    <mergeCell ref="A83:A88"/>
    <mergeCell ref="B83:C85"/>
    <mergeCell ref="B86:C88"/>
    <mergeCell ref="C58:C60"/>
    <mergeCell ref="A67:C67"/>
    <mergeCell ref="A68:C70"/>
    <mergeCell ref="A71:C73"/>
    <mergeCell ref="A74:A79"/>
    <mergeCell ref="B74:C76"/>
    <mergeCell ref="B77:C79"/>
    <mergeCell ref="A34:C36"/>
    <mergeCell ref="A37:A42"/>
    <mergeCell ref="B37:C39"/>
    <mergeCell ref="B40:C42"/>
    <mergeCell ref="A43:A60"/>
    <mergeCell ref="B43:C45"/>
    <mergeCell ref="C46:C48"/>
    <mergeCell ref="C49:C51"/>
    <mergeCell ref="B52:C54"/>
    <mergeCell ref="C55:C57"/>
    <mergeCell ref="A16:A33"/>
    <mergeCell ref="B16:C18"/>
    <mergeCell ref="C19:C21"/>
    <mergeCell ref="C22:C24"/>
    <mergeCell ref="B25:C27"/>
    <mergeCell ref="C28:C30"/>
    <mergeCell ref="C31:C33"/>
    <mergeCell ref="A3:C3"/>
    <mergeCell ref="A4:C6"/>
    <mergeCell ref="A7:C9"/>
    <mergeCell ref="A10:A15"/>
    <mergeCell ref="B10:C12"/>
    <mergeCell ref="B13:C15"/>
  </mergeCells>
  <phoneticPr fontId="3"/>
  <printOptions horizontalCentered="1"/>
  <pageMargins left="0.78740157480314965" right="0.78740157480314965" top="0.39370078740157483" bottom="0" header="0.51181102362204722" footer="0.51181102362204722"/>
  <pageSetup paperSize="8" scale="95" fitToHeight="2" orientation="landscape" r:id="rId1"/>
  <headerFooter alignWithMargins="0"/>
  <rowBreaks count="1" manualBreakCount="1">
    <brk id="64"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コンテナ取扱数量(TEU)_2024</vt:lpstr>
      <vt:lpstr>'コンテナ取扱数量(TEU)_2024'!Print_Area</vt:lpstr>
    </vt:vector>
  </TitlesOfParts>
  <Company>静岡県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企画整備課共有端末</dc:creator>
  <cp:lastModifiedBy>企画整備課共有端末</cp:lastModifiedBy>
  <dcterms:created xsi:type="dcterms:W3CDTF">2024-04-09T01:07:12Z</dcterms:created>
  <dcterms:modified xsi:type="dcterms:W3CDTF">2024-04-09T01:08:28Z</dcterms:modified>
</cp:coreProperties>
</file>